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denno\Desktop\2021 BUDGET\"/>
    </mc:Choice>
  </mc:AlternateContent>
  <bookViews>
    <workbookView xWindow="0" yWindow="0" windowWidth="24000" windowHeight="9732"/>
  </bookViews>
  <sheets>
    <sheet name="2017 Budget" sheetId="1" r:id="rId1"/>
    <sheet name="Sheet1" sheetId="2" r:id="rId2"/>
    <sheet name="Sheet2" sheetId="3" r:id="rId3"/>
  </sheets>
  <definedNames>
    <definedName name="_xlnm.Print_Area" localSheetId="0">'2017 Budget'!$A$1:$L$478</definedName>
    <definedName name="_xlnm.Print_Titles" localSheetId="0">'2017 Budget'!$1:$3</definedName>
  </definedNames>
  <calcPr calcId="162913"/>
</workbook>
</file>

<file path=xl/calcChain.xml><?xml version="1.0" encoding="utf-8"?>
<calcChain xmlns="http://schemas.openxmlformats.org/spreadsheetml/2006/main">
  <c r="H102" i="1" l="1"/>
  <c r="I417" i="1" l="1"/>
  <c r="H361" i="1"/>
  <c r="H349" i="1"/>
  <c r="H343" i="1"/>
  <c r="H337" i="1"/>
  <c r="H330" i="1"/>
  <c r="H324" i="1"/>
  <c r="H319" i="1"/>
  <c r="H351" i="1" s="1"/>
  <c r="H447" i="1" l="1"/>
  <c r="H461" i="1"/>
  <c r="H457" i="1"/>
  <c r="H453" i="1"/>
  <c r="H463" i="1" l="1"/>
  <c r="H383" i="1"/>
  <c r="H385" i="1" s="1"/>
  <c r="I373" i="1"/>
  <c r="H373" i="1"/>
  <c r="H398" i="1"/>
  <c r="H417" i="1"/>
  <c r="H419" i="1" s="1"/>
  <c r="H413" i="1"/>
  <c r="H409" i="1"/>
  <c r="H266" i="1"/>
  <c r="H255" i="1"/>
  <c r="H253" i="1"/>
  <c r="H246" i="1"/>
  <c r="H242" i="1"/>
  <c r="H231" i="1"/>
  <c r="H225" i="1"/>
  <c r="H219" i="1"/>
  <c r="H212" i="1"/>
  <c r="H233" i="1" s="1"/>
  <c r="H208" i="1"/>
  <c r="H202" i="1"/>
  <c r="I202" i="1"/>
  <c r="F202" i="1"/>
  <c r="E202" i="1"/>
  <c r="D202" i="1"/>
  <c r="C202" i="1"/>
  <c r="H191" i="1"/>
  <c r="H185" i="1"/>
  <c r="H177" i="1"/>
  <c r="H179" i="1" s="1"/>
  <c r="H170" i="1"/>
  <c r="H166" i="1"/>
  <c r="H155" i="1"/>
  <c r="H149" i="1"/>
  <c r="H157" i="1" s="1"/>
  <c r="I142" i="1"/>
  <c r="I133" i="1"/>
  <c r="H133" i="1"/>
  <c r="H126" i="1"/>
  <c r="H120" i="1"/>
  <c r="H113" i="1"/>
  <c r="H96" i="1"/>
  <c r="H90" i="1"/>
  <c r="H84" i="1"/>
  <c r="H77" i="1"/>
  <c r="H71" i="1"/>
  <c r="H67" i="1"/>
  <c r="H61" i="1"/>
  <c r="H54" i="1"/>
  <c r="H50" i="1"/>
  <c r="H44" i="1"/>
  <c r="H37" i="1"/>
  <c r="H30" i="1"/>
  <c r="H26" i="1"/>
  <c r="H19" i="1"/>
  <c r="H12" i="1"/>
  <c r="H472" i="1"/>
  <c r="H172" i="1" l="1"/>
  <c r="H193" i="1"/>
  <c r="H135" i="1"/>
  <c r="H104" i="1"/>
  <c r="H268" i="1" s="1"/>
  <c r="G472" i="1"/>
  <c r="G461" i="1"/>
  <c r="G457" i="1"/>
  <c r="G453" i="1"/>
  <c r="G447" i="1"/>
  <c r="G417" i="1"/>
  <c r="G413" i="1"/>
  <c r="G409" i="1"/>
  <c r="G398" i="1"/>
  <c r="G383" i="1"/>
  <c r="G373" i="1"/>
  <c r="G385" i="1" s="1"/>
  <c r="G361" i="1"/>
  <c r="G349" i="1"/>
  <c r="G343" i="1"/>
  <c r="G337" i="1"/>
  <c r="G330" i="1"/>
  <c r="G324" i="1"/>
  <c r="G319" i="1"/>
  <c r="G308" i="1"/>
  <c r="G266" i="1"/>
  <c r="G253" i="1"/>
  <c r="G246" i="1"/>
  <c r="G242" i="1"/>
  <c r="G231" i="1"/>
  <c r="G225" i="1"/>
  <c r="G219" i="1"/>
  <c r="G212" i="1"/>
  <c r="G208" i="1"/>
  <c r="G202" i="1"/>
  <c r="G191" i="1"/>
  <c r="G185" i="1"/>
  <c r="G193" i="1" s="1"/>
  <c r="G177" i="1"/>
  <c r="G179" i="1" s="1"/>
  <c r="G170" i="1"/>
  <c r="G166" i="1"/>
  <c r="G172" i="1" s="1"/>
  <c r="G233" i="1" l="1"/>
  <c r="G419" i="1"/>
  <c r="G351" i="1"/>
  <c r="G255" i="1"/>
  <c r="G155" i="1"/>
  <c r="G149" i="1"/>
  <c r="G142" i="1"/>
  <c r="G133" i="1"/>
  <c r="G126" i="1"/>
  <c r="G120" i="1"/>
  <c r="G113" i="1"/>
  <c r="G102" i="1"/>
  <c r="G96" i="1"/>
  <c r="G90" i="1"/>
  <c r="G84" i="1"/>
  <c r="G77" i="1"/>
  <c r="G71" i="1"/>
  <c r="G67" i="1"/>
  <c r="G61" i="1"/>
  <c r="G54" i="1"/>
  <c r="G50" i="1"/>
  <c r="G44" i="1"/>
  <c r="G37" i="1"/>
  <c r="G30" i="1"/>
  <c r="G26" i="1"/>
  <c r="G19" i="1"/>
  <c r="G12" i="1"/>
  <c r="G157" i="1" l="1"/>
  <c r="G104" i="1"/>
  <c r="G135" i="1"/>
  <c r="F266" i="1"/>
  <c r="F253" i="1"/>
  <c r="F246" i="1"/>
  <c r="F242" i="1"/>
  <c r="F231" i="1"/>
  <c r="F225" i="1"/>
  <c r="F219" i="1"/>
  <c r="F212" i="1"/>
  <c r="F208" i="1"/>
  <c r="F191" i="1"/>
  <c r="F185" i="1"/>
  <c r="F177" i="1"/>
  <c r="F179" i="1" s="1"/>
  <c r="F170" i="1"/>
  <c r="F166" i="1"/>
  <c r="F155" i="1"/>
  <c r="F149" i="1"/>
  <c r="F142" i="1"/>
  <c r="F133" i="1"/>
  <c r="F126" i="1"/>
  <c r="F120" i="1"/>
  <c r="F113" i="1"/>
  <c r="F102" i="1"/>
  <c r="F96" i="1"/>
  <c r="F90" i="1"/>
  <c r="F84" i="1"/>
  <c r="F77" i="1"/>
  <c r="F71" i="1"/>
  <c r="F67" i="1"/>
  <c r="F61" i="1"/>
  <c r="F54" i="1"/>
  <c r="F50" i="1"/>
  <c r="F44" i="1"/>
  <c r="F37" i="1"/>
  <c r="F30" i="1"/>
  <c r="F26" i="1"/>
  <c r="F19" i="1"/>
  <c r="F12" i="1"/>
  <c r="F308" i="1"/>
  <c r="F172" i="1" l="1"/>
  <c r="F193" i="1"/>
  <c r="G268" i="1"/>
  <c r="F233" i="1"/>
  <c r="F255" i="1"/>
  <c r="F135" i="1"/>
  <c r="F157" i="1"/>
  <c r="F104" i="1"/>
  <c r="F383" i="1"/>
  <c r="F373" i="1"/>
  <c r="F385" i="1" s="1"/>
  <c r="F349" i="1"/>
  <c r="F343" i="1"/>
  <c r="F337" i="1"/>
  <c r="F330" i="1"/>
  <c r="F324" i="1"/>
  <c r="F319" i="1"/>
  <c r="F351" i="1" l="1"/>
  <c r="F268" i="1"/>
  <c r="F472" i="1"/>
  <c r="F453" i="1"/>
  <c r="F447" i="1"/>
  <c r="F409" i="1"/>
  <c r="F398" i="1"/>
  <c r="F361" i="1"/>
  <c r="F463" i="1" l="1"/>
  <c r="I308" i="1"/>
  <c r="E308" i="1"/>
  <c r="D308" i="1"/>
  <c r="E266" i="1"/>
  <c r="I266" i="1"/>
  <c r="D266" i="1"/>
  <c r="I253" i="1"/>
  <c r="E253" i="1"/>
  <c r="D253" i="1"/>
  <c r="C253" i="1"/>
  <c r="D246" i="1"/>
  <c r="E246" i="1"/>
  <c r="I246" i="1"/>
  <c r="I242" i="1"/>
  <c r="E242" i="1"/>
  <c r="E255" i="1" s="1"/>
  <c r="D242" i="1"/>
  <c r="C242" i="1"/>
  <c r="E231" i="1"/>
  <c r="I231" i="1"/>
  <c r="D231" i="1"/>
  <c r="E225" i="1"/>
  <c r="I225" i="1"/>
  <c r="D225" i="1"/>
  <c r="E219" i="1"/>
  <c r="I219" i="1"/>
  <c r="D219" i="1"/>
  <c r="C219" i="1"/>
  <c r="E212" i="1"/>
  <c r="I212" i="1"/>
  <c r="D212" i="1"/>
  <c r="E208" i="1"/>
  <c r="I208" i="1"/>
  <c r="D208" i="1"/>
  <c r="E191" i="1"/>
  <c r="I191" i="1"/>
  <c r="D191" i="1"/>
  <c r="E185" i="1"/>
  <c r="I185" i="1"/>
  <c r="D185" i="1"/>
  <c r="D177" i="1"/>
  <c r="D179" i="1" s="1"/>
  <c r="E177" i="1"/>
  <c r="E179" i="1" s="1"/>
  <c r="I177" i="1"/>
  <c r="I179" i="1" s="1"/>
  <c r="D170" i="1"/>
  <c r="E170" i="1"/>
  <c r="I170" i="1"/>
  <c r="E166" i="1"/>
  <c r="I166" i="1"/>
  <c r="D166" i="1"/>
  <c r="C166" i="1"/>
  <c r="E155" i="1"/>
  <c r="I155" i="1"/>
  <c r="D155" i="1"/>
  <c r="E149" i="1"/>
  <c r="I149" i="1"/>
  <c r="D149" i="1"/>
  <c r="C149" i="1"/>
  <c r="D142" i="1"/>
  <c r="E142" i="1"/>
  <c r="D133" i="1"/>
  <c r="E133" i="1"/>
  <c r="C133" i="1"/>
  <c r="I120" i="1"/>
  <c r="E120" i="1"/>
  <c r="D120" i="1"/>
  <c r="C120" i="1"/>
  <c r="D126" i="1"/>
  <c r="E126" i="1"/>
  <c r="I126" i="1"/>
  <c r="I113" i="1"/>
  <c r="E113" i="1"/>
  <c r="D113" i="1"/>
  <c r="E77" i="1"/>
  <c r="I77" i="1"/>
  <c r="I54" i="1"/>
  <c r="E54" i="1"/>
  <c r="D54" i="1"/>
  <c r="D67" i="1"/>
  <c r="E102" i="1"/>
  <c r="I102" i="1"/>
  <c r="D102" i="1"/>
  <c r="E96" i="1"/>
  <c r="I96" i="1"/>
  <c r="D96" i="1"/>
  <c r="E90" i="1"/>
  <c r="I90" i="1"/>
  <c r="D90" i="1"/>
  <c r="I84" i="1"/>
  <c r="E84" i="1"/>
  <c r="D84" i="1"/>
  <c r="C84" i="1"/>
  <c r="D77" i="1"/>
  <c r="D71" i="1"/>
  <c r="E71" i="1"/>
  <c r="I71" i="1"/>
  <c r="E67" i="1"/>
  <c r="I67" i="1"/>
  <c r="E61" i="1"/>
  <c r="I61" i="1"/>
  <c r="D61" i="1"/>
  <c r="C61" i="1"/>
  <c r="E50" i="1"/>
  <c r="I50" i="1"/>
  <c r="D50" i="1"/>
  <c r="I44" i="1"/>
  <c r="E44" i="1"/>
  <c r="D44" i="1"/>
  <c r="C44" i="1"/>
  <c r="I37" i="1"/>
  <c r="E37" i="1"/>
  <c r="D37" i="1"/>
  <c r="C37" i="1"/>
  <c r="I30" i="1"/>
  <c r="E30" i="1"/>
  <c r="D30" i="1"/>
  <c r="E26" i="1"/>
  <c r="I26" i="1"/>
  <c r="D26" i="1"/>
  <c r="C26" i="1"/>
  <c r="I19" i="1"/>
  <c r="E19" i="1"/>
  <c r="D19" i="1"/>
  <c r="C19" i="1"/>
  <c r="I12" i="1"/>
  <c r="E12" i="1"/>
  <c r="D12" i="1"/>
  <c r="C12" i="1"/>
  <c r="E104" i="1" l="1"/>
  <c r="D172" i="1"/>
  <c r="E172" i="1"/>
  <c r="D193" i="1"/>
  <c r="D157" i="1"/>
  <c r="D135" i="1"/>
  <c r="E233" i="1"/>
  <c r="E135" i="1"/>
  <c r="E193" i="1"/>
  <c r="D233" i="1"/>
  <c r="D255" i="1"/>
  <c r="D104" i="1"/>
  <c r="I255" i="1"/>
  <c r="I193" i="1"/>
  <c r="E157" i="1"/>
  <c r="I233" i="1"/>
  <c r="I172" i="1"/>
  <c r="I157" i="1"/>
  <c r="I135" i="1"/>
  <c r="I104" i="1"/>
  <c r="I398" i="1"/>
  <c r="E398" i="1"/>
  <c r="D398" i="1"/>
  <c r="I383" i="1"/>
  <c r="E383" i="1"/>
  <c r="E373" i="1"/>
  <c r="E268" i="1" l="1"/>
  <c r="E385" i="1"/>
  <c r="D268" i="1"/>
  <c r="I268" i="1"/>
  <c r="I385" i="1"/>
  <c r="I361" i="1"/>
  <c r="E361" i="1"/>
  <c r="I349" i="1"/>
  <c r="E349" i="1"/>
  <c r="I343" i="1"/>
  <c r="E343" i="1"/>
  <c r="I337" i="1"/>
  <c r="E337" i="1"/>
  <c r="I330" i="1"/>
  <c r="E330" i="1"/>
  <c r="I324" i="1"/>
  <c r="E324" i="1"/>
  <c r="I319" i="1"/>
  <c r="E319" i="1"/>
  <c r="D383" i="1"/>
  <c r="D373" i="1"/>
  <c r="D361" i="1"/>
  <c r="D349" i="1"/>
  <c r="D343" i="1"/>
  <c r="D337" i="1"/>
  <c r="D330" i="1"/>
  <c r="D324" i="1"/>
  <c r="D319" i="1"/>
  <c r="E417" i="1"/>
  <c r="I413" i="1"/>
  <c r="E413" i="1"/>
  <c r="D417" i="1"/>
  <c r="D413" i="1"/>
  <c r="I409" i="1"/>
  <c r="E409" i="1"/>
  <c r="D409" i="1"/>
  <c r="I472" i="1"/>
  <c r="E472" i="1"/>
  <c r="D472" i="1"/>
  <c r="D461" i="1"/>
  <c r="D457" i="1"/>
  <c r="D453" i="1"/>
  <c r="D447" i="1"/>
  <c r="I461" i="1"/>
  <c r="E461" i="1"/>
  <c r="I457" i="1"/>
  <c r="E457" i="1"/>
  <c r="I453" i="1"/>
  <c r="E453" i="1"/>
  <c r="I447" i="1"/>
  <c r="E447" i="1"/>
  <c r="C447" i="1"/>
  <c r="E351" i="1" l="1"/>
  <c r="D463" i="1"/>
  <c r="D351" i="1"/>
  <c r="I463" i="1"/>
  <c r="I351" i="1"/>
  <c r="I419" i="1"/>
  <c r="D419" i="1"/>
  <c r="E463" i="1"/>
  <c r="E419" i="1"/>
  <c r="D385" i="1"/>
  <c r="C472" i="1"/>
  <c r="C461" i="1"/>
  <c r="C457" i="1"/>
  <c r="C453" i="1"/>
  <c r="C417" i="1"/>
  <c r="C413" i="1"/>
  <c r="C409" i="1"/>
  <c r="C398" i="1"/>
  <c r="C383" i="1"/>
  <c r="C373" i="1"/>
  <c r="C361" i="1"/>
  <c r="C349" i="1"/>
  <c r="C343" i="1"/>
  <c r="C337" i="1"/>
  <c r="C330" i="1"/>
  <c r="C324" i="1"/>
  <c r="C319" i="1"/>
  <c r="C308" i="1"/>
  <c r="C266" i="1"/>
  <c r="C246" i="1"/>
  <c r="C231" i="1"/>
  <c r="C225" i="1"/>
  <c r="C212" i="1"/>
  <c r="C208" i="1"/>
  <c r="C191" i="1"/>
  <c r="C185" i="1"/>
  <c r="C177" i="1"/>
  <c r="C179" i="1" s="1"/>
  <c r="C170" i="1"/>
  <c r="C155" i="1"/>
  <c r="C142" i="1"/>
  <c r="C126" i="1"/>
  <c r="C113" i="1"/>
  <c r="C102" i="1"/>
  <c r="C96" i="1"/>
  <c r="C77" i="1"/>
  <c r="C71" i="1"/>
  <c r="C67" i="1"/>
  <c r="C54" i="1"/>
  <c r="C50" i="1"/>
  <c r="C30" i="1"/>
  <c r="C193" i="1" l="1"/>
  <c r="C233" i="1"/>
  <c r="C351" i="1"/>
  <c r="C463" i="1"/>
  <c r="C157" i="1"/>
  <c r="C172" i="1"/>
  <c r="C135" i="1"/>
  <c r="C255" i="1"/>
  <c r="C419" i="1"/>
  <c r="C104" i="1"/>
  <c r="C385" i="1"/>
  <c r="C268" i="1" l="1"/>
  <c r="H290" i="1"/>
  <c r="H282" i="1"/>
  <c r="H273" i="1"/>
  <c r="H287" i="1"/>
  <c r="H274" i="1"/>
  <c r="H288" i="1"/>
  <c r="H276" i="1"/>
</calcChain>
</file>

<file path=xl/sharedStrings.xml><?xml version="1.0" encoding="utf-8"?>
<sst xmlns="http://schemas.openxmlformats.org/spreadsheetml/2006/main" count="588" uniqueCount="367">
  <si>
    <t>Accounts</t>
  </si>
  <si>
    <t>Code</t>
  </si>
  <si>
    <t>Adopted</t>
  </si>
  <si>
    <t>General Government Support</t>
  </si>
  <si>
    <t>Total</t>
  </si>
  <si>
    <t>Budget</t>
  </si>
  <si>
    <t>Town Board</t>
  </si>
  <si>
    <t>Personal Services</t>
  </si>
  <si>
    <t>A1010.1</t>
  </si>
  <si>
    <t>Equipment</t>
  </si>
  <si>
    <t>A1010.2</t>
  </si>
  <si>
    <t>Contractual Expenses</t>
  </si>
  <si>
    <t>A1010.4</t>
  </si>
  <si>
    <t>Justices</t>
  </si>
  <si>
    <t>A1110.1</t>
  </si>
  <si>
    <t>A1110.2</t>
  </si>
  <si>
    <t>A1110.4</t>
  </si>
  <si>
    <t>Supervisor</t>
  </si>
  <si>
    <t>A1220.1</t>
  </si>
  <si>
    <t>A1220.2</t>
  </si>
  <si>
    <t>A1220.4</t>
  </si>
  <si>
    <t>Audit</t>
  </si>
  <si>
    <t>Audit LOSAP</t>
  </si>
  <si>
    <t>A1320.4</t>
  </si>
  <si>
    <t>Tax Collection</t>
  </si>
  <si>
    <t>A1330.1</t>
  </si>
  <si>
    <t>A1330.2</t>
  </si>
  <si>
    <t>A1330.4</t>
  </si>
  <si>
    <t xml:space="preserve">Budget </t>
  </si>
  <si>
    <t>A1340.1</t>
  </si>
  <si>
    <t>A1340.2</t>
  </si>
  <si>
    <t>A1340.4</t>
  </si>
  <si>
    <t>Assessors</t>
  </si>
  <si>
    <t>A1355.1</t>
  </si>
  <si>
    <t>A1355.2</t>
  </si>
  <si>
    <t>A1355.4</t>
  </si>
  <si>
    <t>Fiscal Advisors</t>
  </si>
  <si>
    <t>A1380.4</t>
  </si>
  <si>
    <t>A1410.1</t>
  </si>
  <si>
    <t>A1410.2</t>
  </si>
  <si>
    <t>A1410.4</t>
  </si>
  <si>
    <t>A1420.1</t>
  </si>
  <si>
    <t>A1420.2</t>
  </si>
  <si>
    <t>A1420.4</t>
  </si>
  <si>
    <t>Engineer</t>
  </si>
  <si>
    <t>A1440.4</t>
  </si>
  <si>
    <t>Elections</t>
  </si>
  <si>
    <t>A1450.1</t>
  </si>
  <si>
    <t>A1450.2</t>
  </si>
  <si>
    <t>A1450.4</t>
  </si>
  <si>
    <t>Buildings</t>
  </si>
  <si>
    <t>A1620.1</t>
  </si>
  <si>
    <t>A1620.2</t>
  </si>
  <si>
    <t>A1620.4</t>
  </si>
  <si>
    <t>Central Communicatons System</t>
  </si>
  <si>
    <t>A1650.1</t>
  </si>
  <si>
    <t>A1650.2</t>
  </si>
  <si>
    <t>A1650.4</t>
  </si>
  <si>
    <t>Central Printing and Mailing</t>
  </si>
  <si>
    <t>A1670.1</t>
  </si>
  <si>
    <t>A1670.2</t>
  </si>
  <si>
    <t>A1670.4</t>
  </si>
  <si>
    <t>Special items</t>
  </si>
  <si>
    <t>Unallocated Insurance</t>
  </si>
  <si>
    <t>Municipal Association Dues</t>
  </si>
  <si>
    <t>Contingency</t>
  </si>
  <si>
    <t>A1990.4</t>
  </si>
  <si>
    <t>Total General Government Support</t>
  </si>
  <si>
    <t>Public Safety</t>
  </si>
  <si>
    <t>Traffic Control</t>
  </si>
  <si>
    <t>A3310.1</t>
  </si>
  <si>
    <t>A3310.2</t>
  </si>
  <si>
    <t>A3310.4</t>
  </si>
  <si>
    <t>Control of Dogs</t>
  </si>
  <si>
    <t>A3510.1</t>
  </si>
  <si>
    <t>A3510.2</t>
  </si>
  <si>
    <t>A3510.4</t>
  </si>
  <si>
    <t>Animal Control Other</t>
  </si>
  <si>
    <t>A3520.4</t>
  </si>
  <si>
    <t>Safety Inspection</t>
  </si>
  <si>
    <t>A3620.1</t>
  </si>
  <si>
    <t>A3620.2</t>
  </si>
  <si>
    <t>A3620.4</t>
  </si>
  <si>
    <t>Total Public Safety</t>
  </si>
  <si>
    <t>Health</t>
  </si>
  <si>
    <t>Board of Health</t>
  </si>
  <si>
    <t>A4010.1</t>
  </si>
  <si>
    <t>Registrar of Vital Statistics</t>
  </si>
  <si>
    <t>A4020.1</t>
  </si>
  <si>
    <t>A4020.2</t>
  </si>
  <si>
    <t>A4020.4</t>
  </si>
  <si>
    <t>Ambulance</t>
  </si>
  <si>
    <t>A4540.1</t>
  </si>
  <si>
    <t>A4540.2</t>
  </si>
  <si>
    <t>A4540.4</t>
  </si>
  <si>
    <t>Total Health</t>
  </si>
  <si>
    <t>Transportation</t>
  </si>
  <si>
    <t>Superintendent of Highways</t>
  </si>
  <si>
    <t>A5010.1</t>
  </si>
  <si>
    <t>A5010.2</t>
  </si>
  <si>
    <t>A5010.4</t>
  </si>
  <si>
    <t xml:space="preserve">Street Lighting </t>
  </si>
  <si>
    <t>A5182.4</t>
  </si>
  <si>
    <t>Total Transportation</t>
  </si>
  <si>
    <t>Economic Assistance and Opportunity</t>
  </si>
  <si>
    <t>Publicity</t>
  </si>
  <si>
    <t>A6410.4</t>
  </si>
  <si>
    <t>A6510.1</t>
  </si>
  <si>
    <t>A6510.2</t>
  </si>
  <si>
    <t>A6510.4</t>
  </si>
  <si>
    <t>Total Economic Assistance and Opportunity</t>
  </si>
  <si>
    <t>Culture and Recreation</t>
  </si>
  <si>
    <t>A5710.4</t>
  </si>
  <si>
    <t>Youth Program</t>
  </si>
  <si>
    <t>A7310.1</t>
  </si>
  <si>
    <t>A7310.2</t>
  </si>
  <si>
    <t>A7310.4</t>
  </si>
  <si>
    <t>A7320.4</t>
  </si>
  <si>
    <t>Historian</t>
  </si>
  <si>
    <t>A7510.1</t>
  </si>
  <si>
    <t>A7510.2</t>
  </si>
  <si>
    <t>A7510.4</t>
  </si>
  <si>
    <t>Celebration</t>
  </si>
  <si>
    <t>A7550.1</t>
  </si>
  <si>
    <t>A7550.2</t>
  </si>
  <si>
    <t>A7550.4</t>
  </si>
  <si>
    <t>Adult Recreaton</t>
  </si>
  <si>
    <t>A7620.1</t>
  </si>
  <si>
    <t>A7620.2</t>
  </si>
  <si>
    <t>A7620.4</t>
  </si>
  <si>
    <t>Total Culture and Recreation</t>
  </si>
  <si>
    <t>Home and Community Services</t>
  </si>
  <si>
    <t>Planning</t>
  </si>
  <si>
    <t>A8020.1</t>
  </si>
  <si>
    <t>A8020.2</t>
  </si>
  <si>
    <t>A8020.4</t>
  </si>
  <si>
    <t>Environmental Control</t>
  </si>
  <si>
    <t>A8090.4</t>
  </si>
  <si>
    <t>Total Home and Community Services</t>
  </si>
  <si>
    <t>Undistributed</t>
  </si>
  <si>
    <t>Employee Benefits</t>
  </si>
  <si>
    <t>State Retirement</t>
  </si>
  <si>
    <t>A9010.1</t>
  </si>
  <si>
    <t>Social Security</t>
  </si>
  <si>
    <t>A9030.8</t>
  </si>
  <si>
    <t>Hospital and medical Insurance</t>
  </si>
  <si>
    <t>A9060.8</t>
  </si>
  <si>
    <t>A9055.8</t>
  </si>
  <si>
    <t>Total Undistributed</t>
  </si>
  <si>
    <t>Debt Service Principal</t>
  </si>
  <si>
    <t>Bond Anticipation</t>
  </si>
  <si>
    <t>Interest</t>
  </si>
  <si>
    <t>General Fund Estimated Revenues</t>
  </si>
  <si>
    <t>Other Tax Items</t>
  </si>
  <si>
    <t>A1081</t>
  </si>
  <si>
    <t>Interest and Penalties on Real Property</t>
  </si>
  <si>
    <t>A1090</t>
  </si>
  <si>
    <t>A1170</t>
  </si>
  <si>
    <t>Departmental Income</t>
  </si>
  <si>
    <t>Clerk Fees</t>
  </si>
  <si>
    <t>A1255</t>
  </si>
  <si>
    <t>Planning Board Fees</t>
  </si>
  <si>
    <t>A2115</t>
  </si>
  <si>
    <t xml:space="preserve">Use of Money </t>
  </si>
  <si>
    <t>Interest and Earnings</t>
  </si>
  <si>
    <t>A2401</t>
  </si>
  <si>
    <t>Licenses and  Permits</t>
  </si>
  <si>
    <t>Dog License</t>
  </si>
  <si>
    <t>A2544</t>
  </si>
  <si>
    <t>Fines and Forfeitures</t>
  </si>
  <si>
    <t>Fines and Forfeited Bail</t>
  </si>
  <si>
    <t>A2610</t>
  </si>
  <si>
    <t>State Aid</t>
  </si>
  <si>
    <t>A3001</t>
  </si>
  <si>
    <t>Mortgage Tax</t>
  </si>
  <si>
    <t>A3005</t>
  </si>
  <si>
    <t>A3089</t>
  </si>
  <si>
    <t>Unexpended Balance</t>
  </si>
  <si>
    <t>Highway Appropriations - Townwide</t>
  </si>
  <si>
    <t>Bridges</t>
  </si>
  <si>
    <t>DA5120.4</t>
  </si>
  <si>
    <t>Machinery</t>
  </si>
  <si>
    <t>DA5130.2</t>
  </si>
  <si>
    <t>DA5130.4</t>
  </si>
  <si>
    <t>Snow Removal - Town</t>
  </si>
  <si>
    <t>DA5142.1</t>
  </si>
  <si>
    <t>DA5142.4</t>
  </si>
  <si>
    <t>DA9010.8</t>
  </si>
  <si>
    <t>DA9030.8</t>
  </si>
  <si>
    <t>Hospital and Medical Insurance</t>
  </si>
  <si>
    <t>DA9060.8</t>
  </si>
  <si>
    <t>Uniforms</t>
  </si>
  <si>
    <t>DA9089.8</t>
  </si>
  <si>
    <t>DA9730.6</t>
  </si>
  <si>
    <t>Serial Bonds</t>
  </si>
  <si>
    <t>DA9710.6</t>
  </si>
  <si>
    <t>Capital Bonds</t>
  </si>
  <si>
    <t>DA9740.6</t>
  </si>
  <si>
    <t>DA9710.7</t>
  </si>
  <si>
    <t>DA9730.7</t>
  </si>
  <si>
    <t>DA9740.7</t>
  </si>
  <si>
    <t>Highway Revenues - Townwide</t>
  </si>
  <si>
    <t>Local Sources</t>
  </si>
  <si>
    <t>DA2401</t>
  </si>
  <si>
    <t>Mowing - Washington County</t>
  </si>
  <si>
    <t>DA2770</t>
  </si>
  <si>
    <t>Total Estimated Revenues</t>
  </si>
  <si>
    <t>Highway Appropriations - Outside Village</t>
  </si>
  <si>
    <t>General Repairs</t>
  </si>
  <si>
    <t>DB5110.1</t>
  </si>
  <si>
    <t>DB5110.4</t>
  </si>
  <si>
    <t>Improvements</t>
  </si>
  <si>
    <t>Capital Outlay</t>
  </si>
  <si>
    <t>DB5112.2</t>
  </si>
  <si>
    <t>DB9010.8</t>
  </si>
  <si>
    <t>DB9030.8</t>
  </si>
  <si>
    <t>DB9060.8</t>
  </si>
  <si>
    <t>DB9089.8</t>
  </si>
  <si>
    <t>Highway Revenues - Outside Village</t>
  </si>
  <si>
    <t>DB2401</t>
  </si>
  <si>
    <t>Consolidated Highway</t>
  </si>
  <si>
    <t>DB3501</t>
  </si>
  <si>
    <t>#6 Fort Ann SF1</t>
  </si>
  <si>
    <t>LOSAP</t>
  </si>
  <si>
    <t>#7 Pilot Knob SF2</t>
  </si>
  <si>
    <t>SF9010.8</t>
  </si>
  <si>
    <t>#8 West Fort Ann SF3</t>
  </si>
  <si>
    <t>Parks</t>
  </si>
  <si>
    <t>SP7110.1</t>
  </si>
  <si>
    <t>SP7110.2</t>
  </si>
  <si>
    <t>SP7110.4</t>
  </si>
  <si>
    <t>SP9010.8</t>
  </si>
  <si>
    <t>SP9030.8</t>
  </si>
  <si>
    <t>Health Insurance</t>
  </si>
  <si>
    <t>SP9060.8</t>
  </si>
  <si>
    <t>SP2401</t>
  </si>
  <si>
    <t>DEC Grants</t>
  </si>
  <si>
    <t>SP2402</t>
  </si>
  <si>
    <t>Cemeteries</t>
  </si>
  <si>
    <t>A8810.1</t>
  </si>
  <si>
    <t>A8810.2</t>
  </si>
  <si>
    <t>A8810.4</t>
  </si>
  <si>
    <t>Other Payments in Lieu of Taxes</t>
  </si>
  <si>
    <t xml:space="preserve">Franchise </t>
  </si>
  <si>
    <t>Veterans Services</t>
  </si>
  <si>
    <t>Permits</t>
  </si>
  <si>
    <t>Unclassified Revenue</t>
  </si>
  <si>
    <t>A2590</t>
  </si>
  <si>
    <t>A7180.1</t>
  </si>
  <si>
    <t>A7180.2</t>
  </si>
  <si>
    <t>Real Property Tax</t>
  </si>
  <si>
    <t>DA1001</t>
  </si>
  <si>
    <t>DB1001</t>
  </si>
  <si>
    <t>Compensation for Loss</t>
  </si>
  <si>
    <t>DA2690</t>
  </si>
  <si>
    <t>SP1001</t>
  </si>
  <si>
    <t>A1920.4</t>
  </si>
  <si>
    <t>Real Property Tax Revenue</t>
  </si>
  <si>
    <t>A1001</t>
  </si>
  <si>
    <t>A3520.1</t>
  </si>
  <si>
    <t>A3520.2</t>
  </si>
  <si>
    <t>Disability Insurance</t>
  </si>
  <si>
    <t>SF3410.4</t>
  </si>
  <si>
    <t>A2770</t>
  </si>
  <si>
    <t>Sales of Scrap &amp; Surplus Equip</t>
  </si>
  <si>
    <t>DA2650</t>
  </si>
  <si>
    <t>A1910.4</t>
  </si>
  <si>
    <t>TOTALS</t>
  </si>
  <si>
    <t>Serial Bond</t>
  </si>
  <si>
    <t>SP9710.6</t>
  </si>
  <si>
    <t>SP9710.7</t>
  </si>
  <si>
    <t>Total Appropriations/Expenditures</t>
  </si>
  <si>
    <t>Total Hadlock District Appropriations /</t>
  </si>
  <si>
    <t>Expenditures</t>
  </si>
  <si>
    <t>Total Appropriations/Expenses</t>
  </si>
  <si>
    <t>Total Highway Appropriations - Expenses</t>
  </si>
  <si>
    <t>Outside Village</t>
  </si>
  <si>
    <t>Total Waterways Navigation</t>
  </si>
  <si>
    <t>Waterways Navigation</t>
  </si>
  <si>
    <t>A7180.4</t>
  </si>
  <si>
    <t>Townwide</t>
  </si>
  <si>
    <t>GENERAL FUND</t>
  </si>
  <si>
    <t>HIGHWAY FUND</t>
  </si>
  <si>
    <t>SPECIAL DISTRICTS</t>
  </si>
  <si>
    <t>Fire Protection Districts</t>
  </si>
  <si>
    <t>Total - All Fire Districts</t>
  </si>
  <si>
    <t>Appropriations</t>
  </si>
  <si>
    <t>Hadlock Park District</t>
  </si>
  <si>
    <t>Revenues - Local Sources</t>
  </si>
  <si>
    <t>SF1001</t>
  </si>
  <si>
    <t>A2660</t>
  </si>
  <si>
    <t xml:space="preserve">Sale of Real Property </t>
  </si>
  <si>
    <t>Sale of Property/Compensation for Loss</t>
  </si>
  <si>
    <t>Town Clerk</t>
  </si>
  <si>
    <t>Attorney</t>
  </si>
  <si>
    <t>Sale of Surplus Equip</t>
  </si>
  <si>
    <t>A2665</t>
  </si>
  <si>
    <t>Revenue Sharing</t>
  </si>
  <si>
    <t>Other(uniforms/pfl)</t>
  </si>
  <si>
    <t>Unexpended Balance/cash on hand</t>
  </si>
  <si>
    <t>Employee Benefits-Other PFL</t>
  </si>
  <si>
    <t>Other Non-Property Tax</t>
  </si>
  <si>
    <t>A1189</t>
  </si>
  <si>
    <t>Vital Statistics Fee</t>
  </si>
  <si>
    <t>A1603</t>
  </si>
  <si>
    <t>Culture and Recreation Income A</t>
  </si>
  <si>
    <t>A2089</t>
  </si>
  <si>
    <t>Total Est./Actual Highway Revenues</t>
  </si>
  <si>
    <t>Total Est./Actual Revenues</t>
  </si>
  <si>
    <t>Appropriations/Expenditures</t>
  </si>
  <si>
    <t>Hadlock Park District - Estimated Revenues/Actual</t>
  </si>
  <si>
    <r>
      <rPr>
        <b/>
        <sz val="10"/>
        <rFont val="Cambria"/>
        <family val="1"/>
      </rPr>
      <t>Joint Youth Projec</t>
    </r>
    <r>
      <rPr>
        <sz val="10"/>
        <rFont val="Cambria"/>
        <family val="1"/>
      </rPr>
      <t>t</t>
    </r>
  </si>
  <si>
    <r>
      <rPr>
        <b/>
        <sz val="10"/>
        <rFont val="Cambria"/>
        <family val="1"/>
      </rPr>
      <t>Debt Service Principa</t>
    </r>
    <r>
      <rPr>
        <sz val="10"/>
        <rFont val="Cambria"/>
        <family val="1"/>
      </rPr>
      <t>l</t>
    </r>
  </si>
  <si>
    <t>Unemployment Insurance</t>
  </si>
  <si>
    <t>A9050.8</t>
  </si>
  <si>
    <t>A9089.8</t>
  </si>
  <si>
    <t>Special Recreational Facilities(Pilot Knob Beach and BattleHill)</t>
  </si>
  <si>
    <t>Modified</t>
  </si>
  <si>
    <t>appropriated</t>
  </si>
  <si>
    <t xml:space="preserve">appropriated </t>
  </si>
  <si>
    <t xml:space="preserve"> 2021 budget</t>
  </si>
  <si>
    <t>2021 budget</t>
  </si>
  <si>
    <t>1st Quarter</t>
  </si>
  <si>
    <t>Actuals</t>
  </si>
  <si>
    <t>Year-to-Date</t>
  </si>
  <si>
    <t>SP7110.8</t>
  </si>
  <si>
    <t>Cash on Hand</t>
  </si>
  <si>
    <t>DA5142.8</t>
  </si>
  <si>
    <t>DB5110.8</t>
  </si>
  <si>
    <t>A1010.8</t>
  </si>
  <si>
    <t>A1110.8</t>
  </si>
  <si>
    <t>Employee Benefit</t>
  </si>
  <si>
    <t>A1220.8</t>
  </si>
  <si>
    <t>A1330.8</t>
  </si>
  <si>
    <t>A1340.8</t>
  </si>
  <si>
    <t>A1410.8</t>
  </si>
  <si>
    <t>A1620.8</t>
  </si>
  <si>
    <t>A3510.8</t>
  </si>
  <si>
    <t>A3620.8</t>
  </si>
  <si>
    <t>A4020.8</t>
  </si>
  <si>
    <t>A5010.8</t>
  </si>
  <si>
    <t>A7510.8</t>
  </si>
  <si>
    <t>A8020.8</t>
  </si>
  <si>
    <t>A8810.8</t>
  </si>
  <si>
    <t>2nd Quarter</t>
  </si>
  <si>
    <t>3rd Quarter</t>
  </si>
  <si>
    <t>State Aid - other</t>
  </si>
  <si>
    <t>*includes $283,640.18</t>
  </si>
  <si>
    <t>DB2770</t>
  </si>
  <si>
    <t>4th Quarter</t>
  </si>
  <si>
    <t>Fund Balance</t>
  </si>
  <si>
    <t>Appropriated to 2022 Budget</t>
  </si>
  <si>
    <t>Unappropriated Fund Balance</t>
  </si>
  <si>
    <t>fund balance</t>
  </si>
  <si>
    <t>Appropriated in 2022 budget</t>
  </si>
  <si>
    <t>Unappropriated fund balance</t>
  </si>
  <si>
    <t>A4010.8</t>
  </si>
  <si>
    <t>A7180.8</t>
  </si>
  <si>
    <t>SF2401</t>
  </si>
  <si>
    <t>Appropriated to 2022 budget</t>
  </si>
  <si>
    <t>Tax Collector Fees</t>
  </si>
  <si>
    <t>A1232</t>
  </si>
  <si>
    <t>cash on hand *</t>
  </si>
  <si>
    <t>in American Recovery</t>
  </si>
  <si>
    <t>Funds</t>
  </si>
  <si>
    <t>appropriated to 2022 budget</t>
  </si>
  <si>
    <t>unappropriated fund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</si>
</sst>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6"/>
      <name val="Arial"/>
      <family val="2"/>
    </font>
    <font>
      <sz val="10"/>
      <name val="Cambria"/>
      <family val="1"/>
    </font>
    <font>
      <sz val="10"/>
      <color theme="1"/>
      <name val="Cambria"/>
      <family val="1"/>
    </font>
    <font>
      <b/>
      <sz val="10"/>
      <name val="Cambria"/>
      <family val="1"/>
    </font>
    <font>
      <b/>
      <sz val="10"/>
      <color theme="1"/>
      <name val="Cambria"/>
      <family val="1"/>
    </font>
    <font>
      <b/>
      <u/>
      <sz val="10"/>
      <name val="Cambria"/>
      <family val="1"/>
    </font>
    <font>
      <u val="doubleAccounting"/>
      <sz val="10"/>
      <color theme="1"/>
      <name val="Cambria"/>
      <family val="1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double"/>
      <sz val="10"/>
      <color theme="1"/>
      <name val="Cambria"/>
      <family val="1"/>
    </font>
    <font>
      <sz val="11"/>
      <color theme="1"/>
      <name val="Cambria"/>
      <family val="1"/>
    </font>
    <font>
      <u val="doubleAccounting"/>
      <sz val="11"/>
      <color theme="1"/>
      <name val="Cambria"/>
      <family val="1"/>
    </font>
    <font>
      <u val="doubleAccounting"/>
      <sz val="10"/>
      <color theme="1"/>
      <name val="Calibri"/>
      <family val="2"/>
      <scheme val="minor"/>
    </font>
    <font>
      <u val="singleAccounting"/>
      <sz val="10"/>
      <color theme="1"/>
      <name val="Cambria"/>
      <family val="1"/>
    </font>
    <font>
      <u val="doubleAccounting"/>
      <sz val="11"/>
      <color theme="1"/>
      <name val="Calibri"/>
      <family val="2"/>
      <scheme val="minor"/>
    </font>
    <font>
      <u val="double"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44" fontId="3" fillId="0" borderId="0" xfId="1" applyFont="1"/>
    <xf numFmtId="0" fontId="5" fillId="0" borderId="0" xfId="0" applyFont="1"/>
    <xf numFmtId="0" fontId="3" fillId="0" borderId="0" xfId="0" applyFont="1" applyAlignment="1">
      <alignment horizontal="center"/>
    </xf>
    <xf numFmtId="44" fontId="6" fillId="0" borderId="0" xfId="0" applyNumberFormat="1" applyFont="1"/>
    <xf numFmtId="44" fontId="5" fillId="0" borderId="0" xfId="0" applyNumberFormat="1" applyFont="1"/>
    <xf numFmtId="44" fontId="3" fillId="0" borderId="0" xfId="0" applyNumberFormat="1" applyFont="1"/>
    <xf numFmtId="10" fontId="3" fillId="0" borderId="0" xfId="2" applyNumberFormat="1" applyFont="1"/>
    <xf numFmtId="164" fontId="3" fillId="0" borderId="0" xfId="2" applyNumberFormat="1" applyFont="1"/>
    <xf numFmtId="9" fontId="3" fillId="0" borderId="0" xfId="2" applyNumberFormat="1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44" fontId="8" fillId="0" borderId="0" xfId="1" applyFont="1" applyAlignment="1">
      <alignment horizontal="center"/>
    </xf>
    <xf numFmtId="44" fontId="9" fillId="0" borderId="0" xfId="1" applyFont="1"/>
    <xf numFmtId="44" fontId="10" fillId="0" borderId="0" xfId="1" applyFont="1"/>
    <xf numFmtId="44" fontId="13" fillId="0" borderId="0" xfId="1" applyFont="1"/>
    <xf numFmtId="44" fontId="9" fillId="0" borderId="0" xfId="0" applyNumberFormat="1" applyFont="1"/>
    <xf numFmtId="0" fontId="14" fillId="0" borderId="0" xfId="0" applyFont="1"/>
    <xf numFmtId="0" fontId="15" fillId="0" borderId="0" xfId="0" applyFont="1"/>
    <xf numFmtId="44" fontId="13" fillId="0" borderId="0" xfId="0" applyNumberFormat="1" applyFont="1"/>
    <xf numFmtId="44" fontId="16" fillId="0" borderId="0" xfId="1" applyFont="1"/>
    <xf numFmtId="1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44" fontId="15" fillId="0" borderId="0" xfId="1" applyFont="1"/>
    <xf numFmtId="0" fontId="17" fillId="0" borderId="0" xfId="0" applyFont="1"/>
    <xf numFmtId="44" fontId="17" fillId="0" borderId="0" xfId="1" applyFont="1"/>
    <xf numFmtId="44" fontId="18" fillId="0" borderId="0" xfId="0" applyNumberFormat="1" applyFont="1"/>
    <xf numFmtId="44" fontId="9" fillId="0" borderId="0" xfId="1" applyFont="1" applyAlignment="1">
      <alignment horizontal="center"/>
    </xf>
    <xf numFmtId="44" fontId="13" fillId="0" borderId="0" xfId="1" applyFont="1" applyAlignment="1">
      <alignment horizontal="center"/>
    </xf>
    <xf numFmtId="44" fontId="19" fillId="0" borderId="0" xfId="0" applyNumberFormat="1" applyFont="1"/>
    <xf numFmtId="44" fontId="15" fillId="0" borderId="0" xfId="0" applyNumberFormat="1" applyFont="1"/>
    <xf numFmtId="14" fontId="9" fillId="0" borderId="0" xfId="1" applyNumberFormat="1" applyFont="1" applyAlignment="1">
      <alignment horizontal="center"/>
    </xf>
    <xf numFmtId="44" fontId="20" fillId="0" borderId="0" xfId="1" applyFont="1"/>
    <xf numFmtId="0" fontId="15" fillId="0" borderId="0" xfId="0" applyFont="1" applyAlignment="1">
      <alignment horizontal="center"/>
    </xf>
    <xf numFmtId="14" fontId="15" fillId="0" borderId="0" xfId="0" applyNumberFormat="1" applyFont="1" applyAlignment="1">
      <alignment horizontal="center"/>
    </xf>
    <xf numFmtId="44" fontId="19" fillId="0" borderId="0" xfId="1" applyFont="1"/>
    <xf numFmtId="44" fontId="21" fillId="0" borderId="0" xfId="1" applyFont="1"/>
    <xf numFmtId="44" fontId="22" fillId="0" borderId="0" xfId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3"/>
  <sheetViews>
    <sheetView tabSelected="1" showRuler="0" topLeftCell="A458" zoomScale="112" zoomScaleNormal="112" workbookViewId="0">
      <selection activeCell="N468" sqref="N468"/>
    </sheetView>
  </sheetViews>
  <sheetFormatPr defaultColWidth="8.77734375" defaultRowHeight="15.6" x14ac:dyDescent="0.3"/>
  <cols>
    <col min="1" max="1" width="15.77734375" style="1" customWidth="1"/>
    <col min="2" max="2" width="10.77734375" style="1" customWidth="1"/>
    <col min="3" max="8" width="12.77734375" customWidth="1"/>
    <col min="9" max="9" width="15.77734375" customWidth="1"/>
    <col min="18" max="18" width="8.6640625" customWidth="1"/>
  </cols>
  <sheetData>
    <row r="1" spans="1:9" ht="14.4" x14ac:dyDescent="0.3">
      <c r="A1" s="18" t="s">
        <v>0</v>
      </c>
      <c r="B1" s="19" t="s">
        <v>1</v>
      </c>
      <c r="C1" s="20">
        <v>2021</v>
      </c>
      <c r="D1" s="20">
        <v>2021</v>
      </c>
      <c r="E1" s="20">
        <v>2021</v>
      </c>
      <c r="F1" s="20">
        <v>2021</v>
      </c>
      <c r="G1" s="20">
        <v>2021</v>
      </c>
      <c r="H1" s="20">
        <v>2021</v>
      </c>
      <c r="I1" s="20">
        <v>2021</v>
      </c>
    </row>
    <row r="2" spans="1:9" ht="14.4" x14ac:dyDescent="0.3">
      <c r="A2" s="18"/>
      <c r="B2" s="16"/>
      <c r="C2" s="20" t="s">
        <v>2</v>
      </c>
      <c r="D2" s="20" t="s">
        <v>317</v>
      </c>
      <c r="E2" s="20" t="s">
        <v>322</v>
      </c>
      <c r="F2" s="20" t="s">
        <v>344</v>
      </c>
      <c r="G2" s="20" t="s">
        <v>345</v>
      </c>
      <c r="H2" s="20" t="s">
        <v>349</v>
      </c>
      <c r="I2" s="20" t="s">
        <v>324</v>
      </c>
    </row>
    <row r="3" spans="1:9" ht="14.4" x14ac:dyDescent="0.3">
      <c r="A3" s="21"/>
      <c r="B3" s="16"/>
      <c r="C3" s="20" t="s">
        <v>5</v>
      </c>
      <c r="D3" s="20" t="s">
        <v>5</v>
      </c>
      <c r="E3" s="20" t="s">
        <v>323</v>
      </c>
      <c r="F3" s="20" t="s">
        <v>323</v>
      </c>
      <c r="G3" s="20" t="s">
        <v>323</v>
      </c>
      <c r="H3" s="20" t="s">
        <v>323</v>
      </c>
      <c r="I3" s="33">
        <v>44561</v>
      </c>
    </row>
    <row r="4" spans="1:9" ht="14.4" x14ac:dyDescent="0.3">
      <c r="A4" s="21" t="s">
        <v>281</v>
      </c>
      <c r="B4" s="16"/>
      <c r="C4" s="17"/>
      <c r="D4" s="17"/>
      <c r="E4" s="28"/>
      <c r="F4" s="28"/>
      <c r="G4" s="28"/>
      <c r="H4" s="28"/>
    </row>
    <row r="5" spans="1:9" ht="14.4" x14ac:dyDescent="0.3">
      <c r="A5" s="21" t="s">
        <v>286</v>
      </c>
      <c r="B5" s="16"/>
      <c r="C5" s="17"/>
      <c r="D5" s="17"/>
      <c r="E5" s="28"/>
      <c r="F5" s="28"/>
      <c r="G5" s="28"/>
      <c r="H5" s="28"/>
    </row>
    <row r="6" spans="1:9" ht="14.4" x14ac:dyDescent="0.3">
      <c r="A6" s="21" t="s">
        <v>3</v>
      </c>
      <c r="B6" s="16"/>
      <c r="C6" s="17"/>
      <c r="D6" s="17"/>
      <c r="E6" s="28"/>
      <c r="F6" s="28"/>
      <c r="G6" s="28"/>
      <c r="H6" s="28"/>
    </row>
    <row r="7" spans="1:9" ht="14.4" x14ac:dyDescent="0.3">
      <c r="A7" s="18" t="s">
        <v>6</v>
      </c>
      <c r="B7" s="16"/>
      <c r="C7" s="17"/>
      <c r="D7" s="17"/>
      <c r="E7" s="28"/>
      <c r="F7" s="28"/>
      <c r="G7" s="28"/>
      <c r="H7" s="28"/>
    </row>
    <row r="8" spans="1:9" ht="14.4" x14ac:dyDescent="0.3">
      <c r="A8" s="15" t="s">
        <v>7</v>
      </c>
      <c r="B8" s="22" t="s">
        <v>8</v>
      </c>
      <c r="C8" s="23">
        <v>12600</v>
      </c>
      <c r="D8" s="23">
        <v>12600</v>
      </c>
      <c r="E8" s="23">
        <v>2844.93</v>
      </c>
      <c r="F8" s="23">
        <v>3150</v>
      </c>
      <c r="G8" s="23">
        <v>3150</v>
      </c>
      <c r="H8" s="23">
        <v>2205.35</v>
      </c>
      <c r="I8" s="23">
        <v>11350.28</v>
      </c>
    </row>
    <row r="9" spans="1:9" ht="14.4" x14ac:dyDescent="0.3">
      <c r="A9" s="15" t="s">
        <v>9</v>
      </c>
      <c r="B9" s="16" t="s">
        <v>10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</row>
    <row r="10" spans="1:9" ht="14.4" x14ac:dyDescent="0.3">
      <c r="A10" s="15" t="s">
        <v>11</v>
      </c>
      <c r="B10" s="16" t="s">
        <v>12</v>
      </c>
      <c r="C10" s="23">
        <v>2000</v>
      </c>
      <c r="D10" s="23">
        <v>2000</v>
      </c>
      <c r="E10" s="23">
        <v>421.7</v>
      </c>
      <c r="F10" s="23">
        <v>453.85</v>
      </c>
      <c r="G10" s="23">
        <v>27.48</v>
      </c>
      <c r="H10" s="23">
        <v>304.73</v>
      </c>
      <c r="I10" s="23">
        <v>1207.76</v>
      </c>
    </row>
    <row r="11" spans="1:9" ht="14.4" x14ac:dyDescent="0.3">
      <c r="A11" s="15" t="s">
        <v>140</v>
      </c>
      <c r="B11" s="16" t="s">
        <v>329</v>
      </c>
      <c r="C11" s="23">
        <v>0</v>
      </c>
      <c r="D11" s="23">
        <v>0</v>
      </c>
      <c r="E11" s="23">
        <v>305.07</v>
      </c>
      <c r="F11" s="23">
        <v>0</v>
      </c>
      <c r="G11" s="23">
        <v>0</v>
      </c>
      <c r="H11" s="23">
        <v>944.65</v>
      </c>
      <c r="I11" s="23">
        <v>1249.72</v>
      </c>
    </row>
    <row r="12" spans="1:9" ht="14.4" x14ac:dyDescent="0.3">
      <c r="A12" s="15" t="s">
        <v>4</v>
      </c>
      <c r="B12" s="16"/>
      <c r="C12" s="26">
        <f t="shared" ref="C12:I12" si="0">SUM(C8:C11)</f>
        <v>14600</v>
      </c>
      <c r="D12" s="26">
        <f t="shared" si="0"/>
        <v>14600</v>
      </c>
      <c r="E12" s="23">
        <f t="shared" si="0"/>
        <v>3571.7</v>
      </c>
      <c r="F12" s="23">
        <f t="shared" si="0"/>
        <v>3603.85</v>
      </c>
      <c r="G12" s="23">
        <f t="shared" si="0"/>
        <v>3177.48</v>
      </c>
      <c r="H12" s="23">
        <f>SUM(H8:H11)</f>
        <v>3454.73</v>
      </c>
      <c r="I12" s="23">
        <f t="shared" si="0"/>
        <v>13807.76</v>
      </c>
    </row>
    <row r="13" spans="1:9" ht="14.4" x14ac:dyDescent="0.3">
      <c r="A13" s="15"/>
      <c r="B13" s="16"/>
      <c r="C13" s="17"/>
      <c r="D13" s="17"/>
      <c r="E13" s="17"/>
      <c r="F13" s="17"/>
      <c r="G13" s="17"/>
      <c r="H13" s="17"/>
      <c r="I13" s="28"/>
    </row>
    <row r="14" spans="1:9" ht="14.4" x14ac:dyDescent="0.3">
      <c r="A14" s="18" t="s">
        <v>13</v>
      </c>
      <c r="B14" s="16"/>
      <c r="C14" s="17"/>
      <c r="D14" s="17"/>
      <c r="E14" s="28"/>
      <c r="F14" s="28"/>
      <c r="G14" s="28"/>
      <c r="H14" s="28"/>
      <c r="I14" s="28"/>
    </row>
    <row r="15" spans="1:9" ht="14.4" x14ac:dyDescent="0.3">
      <c r="A15" s="15" t="s">
        <v>7</v>
      </c>
      <c r="B15" s="16" t="s">
        <v>14</v>
      </c>
      <c r="C15" s="23">
        <v>43100</v>
      </c>
      <c r="D15" s="23">
        <v>43100</v>
      </c>
      <c r="E15" s="23">
        <v>7604.89</v>
      </c>
      <c r="F15" s="23">
        <v>11540.64</v>
      </c>
      <c r="G15" s="23">
        <v>10055.16</v>
      </c>
      <c r="H15" s="23">
        <v>5279.03</v>
      </c>
      <c r="I15" s="23">
        <v>34479.72</v>
      </c>
    </row>
    <row r="16" spans="1:9" ht="14.4" x14ac:dyDescent="0.3">
      <c r="A16" s="15" t="s">
        <v>9</v>
      </c>
      <c r="B16" s="16" t="s">
        <v>15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</row>
    <row r="17" spans="1:9" ht="14.4" x14ac:dyDescent="0.3">
      <c r="A17" s="15" t="s">
        <v>11</v>
      </c>
      <c r="B17" s="16" t="s">
        <v>16</v>
      </c>
      <c r="C17" s="23">
        <v>5200</v>
      </c>
      <c r="D17" s="23">
        <v>5200</v>
      </c>
      <c r="E17" s="23">
        <v>700.36</v>
      </c>
      <c r="F17" s="23">
        <v>449.82</v>
      </c>
      <c r="G17" s="23">
        <v>1399.76</v>
      </c>
      <c r="H17" s="23">
        <v>590.04999999999995</v>
      </c>
      <c r="I17" s="23">
        <v>3139.99</v>
      </c>
    </row>
    <row r="18" spans="1:9" ht="14.4" x14ac:dyDescent="0.3">
      <c r="A18" s="15" t="s">
        <v>140</v>
      </c>
      <c r="B18" s="16" t="s">
        <v>330</v>
      </c>
      <c r="C18" s="23">
        <v>0</v>
      </c>
      <c r="D18" s="23">
        <v>0</v>
      </c>
      <c r="E18" s="23">
        <v>1753.49</v>
      </c>
      <c r="F18" s="23">
        <v>0</v>
      </c>
      <c r="G18" s="23">
        <v>0</v>
      </c>
      <c r="H18" s="23">
        <v>6179.27</v>
      </c>
      <c r="I18" s="23">
        <v>7932.76</v>
      </c>
    </row>
    <row r="19" spans="1:9" ht="14.4" x14ac:dyDescent="0.3">
      <c r="A19" s="15" t="s">
        <v>4</v>
      </c>
      <c r="B19" s="16"/>
      <c r="C19" s="26">
        <f t="shared" ref="C19:I19" si="1">SUM(C15:C18)</f>
        <v>48300</v>
      </c>
      <c r="D19" s="26">
        <f t="shared" si="1"/>
        <v>48300</v>
      </c>
      <c r="E19" s="23">
        <f t="shared" si="1"/>
        <v>10058.74</v>
      </c>
      <c r="F19" s="23">
        <f t="shared" si="1"/>
        <v>11990.46</v>
      </c>
      <c r="G19" s="23">
        <f t="shared" si="1"/>
        <v>11454.92</v>
      </c>
      <c r="H19" s="23">
        <f>SUM(H15:H18)</f>
        <v>12048.35</v>
      </c>
      <c r="I19" s="23">
        <f t="shared" si="1"/>
        <v>45552.47</v>
      </c>
    </row>
    <row r="20" spans="1:9" ht="14.4" x14ac:dyDescent="0.3">
      <c r="A20" s="15"/>
      <c r="B20" s="16"/>
      <c r="C20" s="17"/>
      <c r="D20" s="17"/>
      <c r="E20" s="28"/>
      <c r="F20" s="28"/>
      <c r="G20" s="28"/>
      <c r="H20" s="28"/>
    </row>
    <row r="21" spans="1:9" ht="14.4" x14ac:dyDescent="0.3">
      <c r="A21" s="18" t="s">
        <v>17</v>
      </c>
      <c r="B21" s="16"/>
      <c r="C21" s="17"/>
      <c r="D21" s="17"/>
      <c r="E21" s="28"/>
      <c r="F21" s="28"/>
      <c r="G21" s="28"/>
      <c r="H21" s="28"/>
    </row>
    <row r="22" spans="1:9" ht="14.4" x14ac:dyDescent="0.3">
      <c r="A22" s="15" t="s">
        <v>7</v>
      </c>
      <c r="B22" s="16" t="s">
        <v>18</v>
      </c>
      <c r="C22" s="23">
        <v>53350</v>
      </c>
      <c r="D22" s="23">
        <v>56440</v>
      </c>
      <c r="E22" s="23">
        <v>11605.65</v>
      </c>
      <c r="F22" s="23">
        <v>14576.88</v>
      </c>
      <c r="G22" s="23">
        <v>12191.79</v>
      </c>
      <c r="H22" s="23">
        <v>7771.97</v>
      </c>
      <c r="I22" s="23">
        <v>46146.29</v>
      </c>
    </row>
    <row r="23" spans="1:9" ht="14.4" x14ac:dyDescent="0.3">
      <c r="A23" s="15" t="s">
        <v>9</v>
      </c>
      <c r="B23" s="16" t="s">
        <v>19</v>
      </c>
      <c r="C23" s="23">
        <v>500</v>
      </c>
      <c r="D23" s="23">
        <v>500</v>
      </c>
      <c r="E23" s="23">
        <v>253.05</v>
      </c>
      <c r="F23" s="23">
        <v>0</v>
      </c>
      <c r="G23" s="23">
        <v>0</v>
      </c>
      <c r="H23" s="23">
        <v>0</v>
      </c>
      <c r="I23" s="23">
        <v>253.05</v>
      </c>
    </row>
    <row r="24" spans="1:9" ht="14.4" x14ac:dyDescent="0.3">
      <c r="A24" s="15" t="s">
        <v>11</v>
      </c>
      <c r="B24" s="16" t="s">
        <v>20</v>
      </c>
      <c r="C24" s="23">
        <v>2000</v>
      </c>
      <c r="D24" s="23">
        <v>6118</v>
      </c>
      <c r="E24" s="23">
        <v>834.21</v>
      </c>
      <c r="F24" s="23">
        <v>995.29</v>
      </c>
      <c r="G24" s="23">
        <v>1040.33</v>
      </c>
      <c r="H24" s="23">
        <v>3247.93</v>
      </c>
      <c r="I24" s="23">
        <v>6117.76</v>
      </c>
    </row>
    <row r="25" spans="1:9" ht="14.4" x14ac:dyDescent="0.3">
      <c r="A25" s="15" t="s">
        <v>331</v>
      </c>
      <c r="B25" s="16" t="s">
        <v>332</v>
      </c>
      <c r="C25" s="23">
        <v>0</v>
      </c>
      <c r="D25" s="23">
        <v>0</v>
      </c>
      <c r="E25" s="23">
        <v>2757.39</v>
      </c>
      <c r="F25" s="23">
        <v>0</v>
      </c>
      <c r="G25" s="23">
        <v>0</v>
      </c>
      <c r="H25" s="23">
        <v>7536.32</v>
      </c>
      <c r="I25" s="23">
        <v>10293.709999999999</v>
      </c>
    </row>
    <row r="26" spans="1:9" ht="14.4" x14ac:dyDescent="0.3">
      <c r="A26" s="15" t="s">
        <v>4</v>
      </c>
      <c r="B26" s="16"/>
      <c r="C26" s="26">
        <f t="shared" ref="C26:I26" si="2">SUM(C22:C25)</f>
        <v>55850</v>
      </c>
      <c r="D26" s="26">
        <f t="shared" si="2"/>
        <v>63058</v>
      </c>
      <c r="E26" s="23">
        <f t="shared" si="2"/>
        <v>15450.3</v>
      </c>
      <c r="F26" s="23">
        <f t="shared" si="2"/>
        <v>15572.169999999998</v>
      </c>
      <c r="G26" s="23">
        <f t="shared" si="2"/>
        <v>13232.12</v>
      </c>
      <c r="H26" s="23">
        <f>SUM(H22:H25)</f>
        <v>18556.22</v>
      </c>
      <c r="I26" s="23">
        <f t="shared" si="2"/>
        <v>62810.810000000005</v>
      </c>
    </row>
    <row r="27" spans="1:9" ht="14.4" x14ac:dyDescent="0.3">
      <c r="A27" s="15"/>
      <c r="B27" s="16"/>
      <c r="C27" s="17"/>
      <c r="D27" s="17"/>
      <c r="E27" s="28"/>
      <c r="F27" s="28"/>
      <c r="G27" s="28"/>
      <c r="H27" s="28"/>
    </row>
    <row r="28" spans="1:9" ht="14.4" x14ac:dyDescent="0.3">
      <c r="A28" s="18" t="s">
        <v>21</v>
      </c>
      <c r="B28" s="16"/>
      <c r="C28" s="17"/>
      <c r="D28" s="17"/>
      <c r="E28" s="28"/>
      <c r="F28" s="28"/>
      <c r="G28" s="28"/>
      <c r="H28" s="28"/>
    </row>
    <row r="29" spans="1:9" ht="14.4" x14ac:dyDescent="0.3">
      <c r="A29" s="15" t="s">
        <v>22</v>
      </c>
      <c r="B29" s="16" t="s">
        <v>23</v>
      </c>
      <c r="C29" s="23">
        <v>7500</v>
      </c>
      <c r="D29" s="23">
        <v>10000</v>
      </c>
      <c r="E29" s="23">
        <v>0</v>
      </c>
      <c r="F29" s="23">
        <v>0</v>
      </c>
      <c r="G29" s="23">
        <v>0</v>
      </c>
      <c r="H29" s="23">
        <v>10000</v>
      </c>
      <c r="I29" s="23">
        <v>10000</v>
      </c>
    </row>
    <row r="30" spans="1:9" ht="14.4" x14ac:dyDescent="0.3">
      <c r="A30" s="15" t="s">
        <v>4</v>
      </c>
      <c r="B30" s="16"/>
      <c r="C30" s="23">
        <f t="shared" ref="C30:I30" si="3">SUM(C29)</f>
        <v>7500</v>
      </c>
      <c r="D30" s="23">
        <f t="shared" si="3"/>
        <v>10000</v>
      </c>
      <c r="E30" s="23">
        <f t="shared" si="3"/>
        <v>0</v>
      </c>
      <c r="F30" s="23">
        <f t="shared" si="3"/>
        <v>0</v>
      </c>
      <c r="G30" s="23">
        <f t="shared" si="3"/>
        <v>0</v>
      </c>
      <c r="H30" s="23">
        <f>SUM(H29)</f>
        <v>10000</v>
      </c>
      <c r="I30" s="23">
        <f t="shared" si="3"/>
        <v>10000</v>
      </c>
    </row>
    <row r="31" spans="1:9" ht="14.4" x14ac:dyDescent="0.3">
      <c r="A31" s="15"/>
      <c r="B31" s="16"/>
      <c r="C31" s="17"/>
      <c r="D31" s="17"/>
      <c r="E31" s="28"/>
      <c r="F31" s="28"/>
      <c r="G31" s="28"/>
      <c r="H31" s="28"/>
    </row>
    <row r="32" spans="1:9" ht="14.4" x14ac:dyDescent="0.3">
      <c r="A32" s="18" t="s">
        <v>24</v>
      </c>
      <c r="B32" s="16"/>
      <c r="C32" s="17"/>
      <c r="D32" s="17"/>
      <c r="E32" s="28"/>
      <c r="F32" s="28"/>
      <c r="G32" s="28"/>
      <c r="H32" s="28"/>
    </row>
    <row r="33" spans="1:9" ht="14.4" x14ac:dyDescent="0.3">
      <c r="A33" s="15" t="s">
        <v>7</v>
      </c>
      <c r="B33" s="16" t="s">
        <v>25</v>
      </c>
      <c r="C33" s="23">
        <v>12948</v>
      </c>
      <c r="D33" s="23">
        <v>12948</v>
      </c>
      <c r="E33" s="23">
        <v>9770.2800000000007</v>
      </c>
      <c r="F33" s="23">
        <v>884.38</v>
      </c>
      <c r="G33" s="23">
        <v>0</v>
      </c>
      <c r="H33" s="23">
        <v>-96.65</v>
      </c>
      <c r="I33" s="23">
        <v>10558.01</v>
      </c>
    </row>
    <row r="34" spans="1:9" ht="14.4" x14ac:dyDescent="0.3">
      <c r="A34" s="15" t="s">
        <v>9</v>
      </c>
      <c r="B34" s="16" t="s">
        <v>26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</row>
    <row r="35" spans="1:9" ht="14.4" x14ac:dyDescent="0.3">
      <c r="A35" s="15" t="s">
        <v>11</v>
      </c>
      <c r="B35" s="16" t="s">
        <v>27</v>
      </c>
      <c r="C35" s="23">
        <v>4200</v>
      </c>
      <c r="D35" s="23">
        <v>4200</v>
      </c>
      <c r="E35" s="23">
        <v>421.63</v>
      </c>
      <c r="F35" s="23">
        <v>103.83</v>
      </c>
      <c r="G35" s="23">
        <v>1074.44</v>
      </c>
      <c r="H35" s="23">
        <v>412.52</v>
      </c>
      <c r="I35" s="23">
        <v>2012.42</v>
      </c>
    </row>
    <row r="36" spans="1:9" ht="14.4" x14ac:dyDescent="0.3">
      <c r="A36" s="15" t="s">
        <v>140</v>
      </c>
      <c r="B36" s="16" t="s">
        <v>333</v>
      </c>
      <c r="C36" s="23">
        <v>0</v>
      </c>
      <c r="D36" s="23">
        <v>0</v>
      </c>
      <c r="E36" s="23">
        <v>1617.23</v>
      </c>
      <c r="F36" s="23">
        <v>0</v>
      </c>
      <c r="G36" s="23">
        <v>0</v>
      </c>
      <c r="H36" s="23">
        <v>96.65</v>
      </c>
      <c r="I36" s="23">
        <v>1713.88</v>
      </c>
    </row>
    <row r="37" spans="1:9" ht="14.4" x14ac:dyDescent="0.3">
      <c r="A37" s="15" t="s">
        <v>4</v>
      </c>
      <c r="B37" s="16"/>
      <c r="C37" s="23">
        <f t="shared" ref="C37:I37" si="4">SUM(C33:C36)</f>
        <v>17148</v>
      </c>
      <c r="D37" s="23">
        <f t="shared" si="4"/>
        <v>17148</v>
      </c>
      <c r="E37" s="23">
        <f t="shared" si="4"/>
        <v>11809.14</v>
      </c>
      <c r="F37" s="23">
        <f t="shared" si="4"/>
        <v>988.21</v>
      </c>
      <c r="G37" s="23">
        <f t="shared" si="4"/>
        <v>1074.44</v>
      </c>
      <c r="H37" s="23">
        <f>SUM(H33:H36)</f>
        <v>412.52</v>
      </c>
      <c r="I37" s="23">
        <f t="shared" si="4"/>
        <v>14284.310000000001</v>
      </c>
    </row>
    <row r="38" spans="1:9" ht="14.4" x14ac:dyDescent="0.3">
      <c r="A38" s="15"/>
      <c r="B38" s="16"/>
      <c r="C38" s="17"/>
      <c r="D38" s="17"/>
      <c r="E38" s="28"/>
      <c r="F38" s="28"/>
      <c r="G38" s="28"/>
      <c r="H38" s="28"/>
    </row>
    <row r="39" spans="1:9" ht="14.4" x14ac:dyDescent="0.3">
      <c r="A39" s="18" t="s">
        <v>28</v>
      </c>
      <c r="B39" s="16"/>
      <c r="C39" s="17"/>
      <c r="D39" s="17"/>
      <c r="E39" s="28"/>
      <c r="F39" s="28"/>
      <c r="G39" s="28"/>
      <c r="H39" s="28"/>
    </row>
    <row r="40" spans="1:9" ht="14.4" x14ac:dyDescent="0.3">
      <c r="A40" s="15" t="s">
        <v>7</v>
      </c>
      <c r="B40" s="16" t="s">
        <v>29</v>
      </c>
      <c r="C40" s="23">
        <v>1500</v>
      </c>
      <c r="D40" s="23">
        <v>1500</v>
      </c>
      <c r="E40" s="23">
        <v>320.7</v>
      </c>
      <c r="F40" s="23">
        <v>375</v>
      </c>
      <c r="G40" s="23">
        <v>375</v>
      </c>
      <c r="H40" s="23">
        <v>260.25</v>
      </c>
      <c r="I40" s="23">
        <v>1330.95</v>
      </c>
    </row>
    <row r="41" spans="1:9" ht="14.4" x14ac:dyDescent="0.3">
      <c r="A41" s="15" t="s">
        <v>9</v>
      </c>
      <c r="B41" s="16" t="s">
        <v>30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</row>
    <row r="42" spans="1:9" ht="14.4" x14ac:dyDescent="0.3">
      <c r="A42" s="15" t="s">
        <v>11</v>
      </c>
      <c r="B42" s="16" t="s">
        <v>31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</row>
    <row r="43" spans="1:9" ht="14.4" x14ac:dyDescent="0.3">
      <c r="A43" s="15" t="s">
        <v>140</v>
      </c>
      <c r="B43" s="16" t="s">
        <v>334</v>
      </c>
      <c r="C43" s="23">
        <v>0</v>
      </c>
      <c r="D43" s="23">
        <v>0</v>
      </c>
      <c r="E43" s="23">
        <v>54.3</v>
      </c>
      <c r="F43" s="23">
        <v>0</v>
      </c>
      <c r="G43" s="23">
        <v>0</v>
      </c>
      <c r="H43" s="23">
        <v>114.75</v>
      </c>
      <c r="I43" s="23">
        <v>169.05</v>
      </c>
    </row>
    <row r="44" spans="1:9" ht="14.4" x14ac:dyDescent="0.3">
      <c r="A44" s="15" t="s">
        <v>4</v>
      </c>
      <c r="B44" s="16"/>
      <c r="C44" s="26">
        <f t="shared" ref="C44:I44" si="5">SUM(C40:C43)</f>
        <v>1500</v>
      </c>
      <c r="D44" s="26">
        <f t="shared" si="5"/>
        <v>1500</v>
      </c>
      <c r="E44" s="23">
        <f t="shared" si="5"/>
        <v>375</v>
      </c>
      <c r="F44" s="23">
        <f t="shared" si="5"/>
        <v>375</v>
      </c>
      <c r="G44" s="23">
        <f t="shared" si="5"/>
        <v>375</v>
      </c>
      <c r="H44" s="23">
        <f>SUM(H40:H43)</f>
        <v>375</v>
      </c>
      <c r="I44" s="23">
        <f t="shared" si="5"/>
        <v>1500</v>
      </c>
    </row>
    <row r="45" spans="1:9" ht="14.4" x14ac:dyDescent="0.3">
      <c r="A45" s="15"/>
      <c r="B45" s="16"/>
      <c r="C45" s="17"/>
      <c r="D45" s="17"/>
      <c r="E45" s="28"/>
      <c r="F45" s="28"/>
      <c r="G45" s="28"/>
      <c r="H45" s="28"/>
    </row>
    <row r="46" spans="1:9" ht="14.4" x14ac:dyDescent="0.3">
      <c r="A46" s="18" t="s">
        <v>32</v>
      </c>
      <c r="B46" s="16"/>
      <c r="C46" s="17"/>
      <c r="D46" s="17"/>
      <c r="E46" s="28"/>
      <c r="F46" s="28"/>
      <c r="G46" s="28"/>
      <c r="H46" s="28"/>
    </row>
    <row r="47" spans="1:9" ht="14.4" x14ac:dyDescent="0.3">
      <c r="A47" s="15" t="s">
        <v>7</v>
      </c>
      <c r="B47" s="16" t="s">
        <v>33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</row>
    <row r="48" spans="1:9" ht="14.4" x14ac:dyDescent="0.3">
      <c r="A48" s="15" t="s">
        <v>9</v>
      </c>
      <c r="B48" s="16" t="s">
        <v>34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</row>
    <row r="49" spans="1:9" ht="14.4" x14ac:dyDescent="0.3">
      <c r="A49" s="15" t="s">
        <v>11</v>
      </c>
      <c r="B49" s="16" t="s">
        <v>35</v>
      </c>
      <c r="C49" s="23">
        <v>39200</v>
      </c>
      <c r="D49" s="23">
        <v>39200</v>
      </c>
      <c r="E49" s="23">
        <v>0</v>
      </c>
      <c r="F49" s="23">
        <v>6740.49</v>
      </c>
      <c r="G49" s="23">
        <v>18220.39</v>
      </c>
      <c r="H49" s="23">
        <v>9181.8799999999992</v>
      </c>
      <c r="I49" s="23">
        <v>34142.76</v>
      </c>
    </row>
    <row r="50" spans="1:9" ht="14.4" x14ac:dyDescent="0.3">
      <c r="A50" s="15" t="s">
        <v>4</v>
      </c>
      <c r="B50" s="16"/>
      <c r="C50" s="23">
        <f>SUM(C47:C49)</f>
        <v>39200</v>
      </c>
      <c r="D50" s="23">
        <f>SUM(D46:D49)</f>
        <v>39200</v>
      </c>
      <c r="E50" s="23">
        <f>SUM(E47:E49)</f>
        <v>0</v>
      </c>
      <c r="F50" s="23">
        <f>SUM(F47:F49)</f>
        <v>6740.49</v>
      </c>
      <c r="G50" s="23">
        <f>SUM(G47:G49)</f>
        <v>18220.39</v>
      </c>
      <c r="H50" s="23">
        <f>SUM(H47:H49)</f>
        <v>9181.8799999999992</v>
      </c>
      <c r="I50" s="23">
        <f>SUM(I47:I49)</f>
        <v>34142.76</v>
      </c>
    </row>
    <row r="51" spans="1:9" ht="14.4" x14ac:dyDescent="0.3">
      <c r="A51" s="15"/>
      <c r="B51" s="16"/>
      <c r="C51" s="17"/>
      <c r="D51" s="17"/>
      <c r="E51" s="28"/>
      <c r="F51" s="28"/>
      <c r="G51" s="28"/>
      <c r="H51" s="28"/>
    </row>
    <row r="52" spans="1:9" ht="14.4" x14ac:dyDescent="0.3">
      <c r="A52" s="18" t="s">
        <v>36</v>
      </c>
      <c r="B52" s="16"/>
      <c r="C52" s="17"/>
      <c r="D52" s="17"/>
      <c r="E52" s="28"/>
      <c r="F52" s="28"/>
      <c r="G52" s="28"/>
      <c r="H52" s="28"/>
    </row>
    <row r="53" spans="1:9" ht="14.4" x14ac:dyDescent="0.3">
      <c r="A53" s="15" t="s">
        <v>11</v>
      </c>
      <c r="B53" s="16" t="s">
        <v>37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</row>
    <row r="54" spans="1:9" ht="14.4" x14ac:dyDescent="0.3">
      <c r="A54" s="15" t="s">
        <v>4</v>
      </c>
      <c r="B54" s="16"/>
      <c r="C54" s="23">
        <f>SUM(C53)</f>
        <v>0</v>
      </c>
      <c r="D54" s="23">
        <f>SUM(D53)</f>
        <v>0</v>
      </c>
      <c r="E54" s="23">
        <f>SUM(E53)</f>
        <v>0</v>
      </c>
      <c r="F54" s="23">
        <f>SUM(F53)</f>
        <v>0</v>
      </c>
      <c r="G54" s="23">
        <f>SUM(G52:G53)</f>
        <v>0</v>
      </c>
      <c r="H54" s="23">
        <f>SUM(H53)</f>
        <v>0</v>
      </c>
      <c r="I54" s="23">
        <f>SUM(I53)</f>
        <v>0</v>
      </c>
    </row>
    <row r="55" spans="1:9" ht="14.4" x14ac:dyDescent="0.3">
      <c r="A55" s="15"/>
      <c r="B55" s="16"/>
      <c r="C55" s="17"/>
      <c r="D55" s="17"/>
      <c r="E55" s="28"/>
      <c r="F55" s="28"/>
      <c r="G55" s="28"/>
      <c r="H55" s="28"/>
    </row>
    <row r="56" spans="1:9" ht="14.4" x14ac:dyDescent="0.3">
      <c r="A56" s="18" t="s">
        <v>293</v>
      </c>
      <c r="B56" s="16"/>
      <c r="C56" s="17"/>
      <c r="D56" s="17"/>
      <c r="E56" s="28"/>
      <c r="F56" s="28"/>
      <c r="G56" s="28"/>
      <c r="H56" s="28"/>
    </row>
    <row r="57" spans="1:9" ht="14.4" x14ac:dyDescent="0.3">
      <c r="A57" s="15" t="s">
        <v>7</v>
      </c>
      <c r="B57" s="16" t="s">
        <v>38</v>
      </c>
      <c r="C57" s="23">
        <v>38525</v>
      </c>
      <c r="D57" s="23">
        <v>38606</v>
      </c>
      <c r="E57" s="23">
        <v>5423.28</v>
      </c>
      <c r="F57" s="23">
        <v>10243.950000000001</v>
      </c>
      <c r="G57" s="23">
        <v>9104.35</v>
      </c>
      <c r="H57" s="23">
        <v>-398.71</v>
      </c>
      <c r="I57" s="23">
        <v>24372.87</v>
      </c>
    </row>
    <row r="58" spans="1:9" ht="14.4" x14ac:dyDescent="0.3">
      <c r="A58" s="15" t="s">
        <v>9</v>
      </c>
      <c r="B58" s="16" t="s">
        <v>39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/>
      <c r="I58" s="23">
        <v>0</v>
      </c>
    </row>
    <row r="59" spans="1:9" ht="14.4" x14ac:dyDescent="0.3">
      <c r="A59" s="15" t="s">
        <v>11</v>
      </c>
      <c r="B59" s="16" t="s">
        <v>40</v>
      </c>
      <c r="C59" s="23">
        <v>3200</v>
      </c>
      <c r="D59" s="23">
        <v>3200</v>
      </c>
      <c r="E59" s="23">
        <v>194.91</v>
      </c>
      <c r="F59" s="23">
        <v>401.22</v>
      </c>
      <c r="G59" s="23">
        <v>846.2</v>
      </c>
      <c r="H59" s="23">
        <v>1277.72</v>
      </c>
      <c r="I59" s="23">
        <v>2720.05</v>
      </c>
    </row>
    <row r="60" spans="1:9" ht="14.4" x14ac:dyDescent="0.3">
      <c r="A60" s="15" t="s">
        <v>140</v>
      </c>
      <c r="B60" s="16" t="s">
        <v>335</v>
      </c>
      <c r="C60" s="23">
        <v>0</v>
      </c>
      <c r="D60" s="23">
        <v>0</v>
      </c>
      <c r="E60" s="23">
        <v>3213.45</v>
      </c>
      <c r="F60" s="23">
        <v>0</v>
      </c>
      <c r="G60" s="23">
        <v>0</v>
      </c>
      <c r="H60" s="23">
        <v>11019.31</v>
      </c>
      <c r="I60" s="23">
        <v>14232.76</v>
      </c>
    </row>
    <row r="61" spans="1:9" ht="14.4" x14ac:dyDescent="0.3">
      <c r="A61" s="15" t="s">
        <v>4</v>
      </c>
      <c r="B61" s="16"/>
      <c r="C61" s="26">
        <f t="shared" ref="C61:I61" si="6">SUM(C57:C60)</f>
        <v>41725</v>
      </c>
      <c r="D61" s="26">
        <f t="shared" si="6"/>
        <v>41806</v>
      </c>
      <c r="E61" s="23">
        <f t="shared" si="6"/>
        <v>8831.64</v>
      </c>
      <c r="F61" s="23">
        <f t="shared" si="6"/>
        <v>10645.17</v>
      </c>
      <c r="G61" s="23">
        <f t="shared" si="6"/>
        <v>9950.5500000000011</v>
      </c>
      <c r="H61" s="23">
        <f>SUM(H57:H60)</f>
        <v>11898.32</v>
      </c>
      <c r="I61" s="23">
        <f t="shared" si="6"/>
        <v>41325.68</v>
      </c>
    </row>
    <row r="62" spans="1:9" ht="14.4" x14ac:dyDescent="0.3">
      <c r="A62" s="15"/>
      <c r="B62" s="16"/>
      <c r="C62" s="17"/>
      <c r="D62" s="17"/>
      <c r="E62" s="28"/>
      <c r="F62" s="28"/>
      <c r="G62" s="28"/>
      <c r="H62" s="28"/>
    </row>
    <row r="63" spans="1:9" ht="14.4" x14ac:dyDescent="0.3">
      <c r="A63" s="18" t="s">
        <v>294</v>
      </c>
      <c r="B63" s="16"/>
      <c r="C63" s="17"/>
      <c r="D63" s="17"/>
      <c r="E63" s="28"/>
      <c r="F63" s="28"/>
      <c r="G63" s="28"/>
      <c r="H63" s="28"/>
    </row>
    <row r="64" spans="1:9" ht="14.4" x14ac:dyDescent="0.3">
      <c r="A64" s="15" t="s">
        <v>7</v>
      </c>
      <c r="B64" s="16" t="s">
        <v>41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</row>
    <row r="65" spans="1:9" ht="14.4" x14ac:dyDescent="0.3">
      <c r="A65" s="15" t="s">
        <v>9</v>
      </c>
      <c r="B65" s="16" t="s">
        <v>42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</row>
    <row r="66" spans="1:9" ht="14.4" x14ac:dyDescent="0.3">
      <c r="A66" s="15" t="s">
        <v>11</v>
      </c>
      <c r="B66" s="16" t="s">
        <v>43</v>
      </c>
      <c r="C66" s="23">
        <v>30000</v>
      </c>
      <c r="D66" s="23">
        <v>30000</v>
      </c>
      <c r="E66" s="23">
        <v>2526.5</v>
      </c>
      <c r="F66" s="23">
        <v>3968</v>
      </c>
      <c r="G66" s="23">
        <v>5549</v>
      </c>
      <c r="H66" s="23">
        <v>6773.5</v>
      </c>
      <c r="I66" s="23">
        <v>18817</v>
      </c>
    </row>
    <row r="67" spans="1:9" ht="14.4" x14ac:dyDescent="0.3">
      <c r="A67" s="15" t="s">
        <v>4</v>
      </c>
      <c r="B67" s="16"/>
      <c r="C67" s="26">
        <f>SUM(C64:C66)</f>
        <v>30000</v>
      </c>
      <c r="D67" s="26">
        <f>SUM(D66)</f>
        <v>30000</v>
      </c>
      <c r="E67" s="23">
        <f>SUM(E64:E66)</f>
        <v>2526.5</v>
      </c>
      <c r="F67" s="23">
        <f>SUM(F64:F66)</f>
        <v>3968</v>
      </c>
      <c r="G67" s="23">
        <f>SUM(G64:G66)</f>
        <v>5549</v>
      </c>
      <c r="H67" s="23">
        <f>SUM(H64:H66)</f>
        <v>6773.5</v>
      </c>
      <c r="I67" s="23">
        <f>SUM(I64:I66)</f>
        <v>18817</v>
      </c>
    </row>
    <row r="68" spans="1:9" ht="14.4" x14ac:dyDescent="0.3">
      <c r="A68" s="15"/>
      <c r="B68" s="16"/>
      <c r="C68" s="17"/>
      <c r="D68" s="17"/>
      <c r="E68" s="28"/>
      <c r="F68" s="28"/>
      <c r="G68" s="28"/>
      <c r="H68" s="28"/>
    </row>
    <row r="69" spans="1:9" ht="14.4" x14ac:dyDescent="0.3">
      <c r="A69" s="18" t="s">
        <v>44</v>
      </c>
      <c r="B69" s="16"/>
      <c r="C69" s="17"/>
      <c r="D69" s="17"/>
      <c r="E69" s="28"/>
      <c r="F69" s="28"/>
      <c r="G69" s="28"/>
      <c r="H69" s="28"/>
    </row>
    <row r="70" spans="1:9" ht="14.4" x14ac:dyDescent="0.3">
      <c r="A70" s="15" t="s">
        <v>11</v>
      </c>
      <c r="B70" s="16" t="s">
        <v>45</v>
      </c>
      <c r="C70" s="23">
        <v>2500</v>
      </c>
      <c r="D70" s="23">
        <v>2500</v>
      </c>
      <c r="E70" s="34">
        <v>0</v>
      </c>
      <c r="F70" s="34">
        <v>0</v>
      </c>
      <c r="G70" s="34">
        <v>0</v>
      </c>
      <c r="H70" s="34">
        <v>0</v>
      </c>
      <c r="I70" s="23">
        <v>0</v>
      </c>
    </row>
    <row r="71" spans="1:9" ht="14.4" x14ac:dyDescent="0.3">
      <c r="A71" s="15" t="s">
        <v>4</v>
      </c>
      <c r="B71" s="16"/>
      <c r="C71" s="26">
        <f t="shared" ref="C71:I71" si="7">SUM(C70)</f>
        <v>2500</v>
      </c>
      <c r="D71" s="23">
        <f t="shared" si="7"/>
        <v>2500</v>
      </c>
      <c r="E71" s="34">
        <f t="shared" si="7"/>
        <v>0</v>
      </c>
      <c r="F71" s="34">
        <f t="shared" si="7"/>
        <v>0</v>
      </c>
      <c r="G71" s="34">
        <f t="shared" si="7"/>
        <v>0</v>
      </c>
      <c r="H71" s="34">
        <f>SUM(H70)</f>
        <v>0</v>
      </c>
      <c r="I71" s="23">
        <f t="shared" si="7"/>
        <v>0</v>
      </c>
    </row>
    <row r="72" spans="1:9" ht="14.4" x14ac:dyDescent="0.3">
      <c r="A72" s="15"/>
      <c r="B72" s="16"/>
      <c r="C72" s="17"/>
      <c r="D72" s="17"/>
      <c r="E72" s="28"/>
      <c r="F72" s="28"/>
      <c r="G72" s="28"/>
      <c r="H72" s="28"/>
    </row>
    <row r="73" spans="1:9" ht="14.4" x14ac:dyDescent="0.3">
      <c r="A73" s="18" t="s">
        <v>46</v>
      </c>
      <c r="B73" s="16"/>
      <c r="C73" s="17"/>
      <c r="D73" s="17"/>
      <c r="E73" s="28"/>
      <c r="F73" s="28"/>
      <c r="G73" s="28"/>
      <c r="H73" s="28"/>
    </row>
    <row r="74" spans="1:9" ht="14.4" x14ac:dyDescent="0.3">
      <c r="A74" s="15" t="s">
        <v>7</v>
      </c>
      <c r="B74" s="16" t="s">
        <v>47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</row>
    <row r="75" spans="1:9" ht="14.4" x14ac:dyDescent="0.3">
      <c r="A75" s="15" t="s">
        <v>9</v>
      </c>
      <c r="B75" s="16" t="s">
        <v>48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</row>
    <row r="76" spans="1:9" ht="14.4" x14ac:dyDescent="0.3">
      <c r="A76" s="15" t="s">
        <v>11</v>
      </c>
      <c r="B76" s="16" t="s">
        <v>49</v>
      </c>
      <c r="C76" s="23">
        <v>250</v>
      </c>
      <c r="D76" s="23">
        <v>250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</row>
    <row r="77" spans="1:9" ht="14.4" x14ac:dyDescent="0.3">
      <c r="A77" s="15" t="s">
        <v>4</v>
      </c>
      <c r="B77" s="16"/>
      <c r="C77" s="26">
        <f t="shared" ref="C77:I77" si="8">SUM(C74:C76)</f>
        <v>250</v>
      </c>
      <c r="D77" s="26">
        <f t="shared" si="8"/>
        <v>250</v>
      </c>
      <c r="E77" s="23">
        <f t="shared" si="8"/>
        <v>0</v>
      </c>
      <c r="F77" s="23">
        <f t="shared" si="8"/>
        <v>0</v>
      </c>
      <c r="G77" s="23">
        <f t="shared" si="8"/>
        <v>0</v>
      </c>
      <c r="H77" s="23">
        <f>SUM(H74:H76)</f>
        <v>0</v>
      </c>
      <c r="I77" s="23">
        <f t="shared" si="8"/>
        <v>0</v>
      </c>
    </row>
    <row r="78" spans="1:9" ht="14.4" x14ac:dyDescent="0.3">
      <c r="A78" s="15"/>
      <c r="B78" s="16"/>
      <c r="C78" s="17"/>
      <c r="D78" s="17"/>
      <c r="E78" s="28"/>
      <c r="F78" s="28"/>
      <c r="G78" s="28"/>
      <c r="H78" s="28"/>
    </row>
    <row r="79" spans="1:9" ht="14.4" x14ac:dyDescent="0.3">
      <c r="A79" s="24" t="s">
        <v>50</v>
      </c>
      <c r="B79" s="16"/>
      <c r="C79" s="17"/>
      <c r="D79" s="17"/>
      <c r="E79" s="28"/>
      <c r="F79" s="28"/>
      <c r="G79" s="28"/>
      <c r="H79" s="28"/>
    </row>
    <row r="80" spans="1:9" ht="14.4" x14ac:dyDescent="0.3">
      <c r="A80" s="15" t="s">
        <v>7</v>
      </c>
      <c r="B80" s="16" t="s">
        <v>51</v>
      </c>
      <c r="C80" s="23">
        <v>2000</v>
      </c>
      <c r="D80" s="23">
        <v>3762</v>
      </c>
      <c r="E80" s="23">
        <v>840.81</v>
      </c>
      <c r="F80" s="23">
        <v>1126.1300000000001</v>
      </c>
      <c r="G80" s="23">
        <v>846.3</v>
      </c>
      <c r="H80" s="23">
        <v>653</v>
      </c>
      <c r="I80" s="23">
        <v>3466.24</v>
      </c>
    </row>
    <row r="81" spans="1:10" ht="14.4" x14ac:dyDescent="0.3">
      <c r="A81" s="15" t="s">
        <v>9</v>
      </c>
      <c r="B81" s="16" t="s">
        <v>52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3">
        <v>8854</v>
      </c>
      <c r="I81" s="23">
        <v>8854</v>
      </c>
      <c r="J81" s="23"/>
    </row>
    <row r="82" spans="1:10" ht="14.4" x14ac:dyDescent="0.3">
      <c r="A82" s="15" t="s">
        <v>11</v>
      </c>
      <c r="B82" s="16" t="s">
        <v>53</v>
      </c>
      <c r="C82" s="23">
        <v>60000</v>
      </c>
      <c r="D82" s="23">
        <v>60000</v>
      </c>
      <c r="E82" s="23">
        <v>6609.91</v>
      </c>
      <c r="F82" s="23">
        <v>7061.3</v>
      </c>
      <c r="G82" s="23">
        <v>5470.94</v>
      </c>
      <c r="H82" s="23">
        <v>10090.48</v>
      </c>
      <c r="I82" s="23">
        <v>29232.63</v>
      </c>
    </row>
    <row r="83" spans="1:10" ht="14.4" x14ac:dyDescent="0.3">
      <c r="A83" s="15" t="s">
        <v>140</v>
      </c>
      <c r="B83" s="16" t="s">
        <v>336</v>
      </c>
      <c r="C83" s="23">
        <v>0</v>
      </c>
      <c r="D83" s="23">
        <v>0</v>
      </c>
      <c r="E83" s="23">
        <v>74.739999999999995</v>
      </c>
      <c r="F83" s="23">
        <v>0</v>
      </c>
      <c r="G83" s="23">
        <v>0</v>
      </c>
      <c r="H83" s="23">
        <v>220.6</v>
      </c>
      <c r="I83" s="23">
        <v>295.33999999999997</v>
      </c>
    </row>
    <row r="84" spans="1:10" ht="14.4" x14ac:dyDescent="0.3">
      <c r="A84" s="15" t="s">
        <v>4</v>
      </c>
      <c r="B84" s="16"/>
      <c r="C84" s="26">
        <f t="shared" ref="C84:I84" si="9">SUM(C80:C83)</f>
        <v>62000</v>
      </c>
      <c r="D84" s="26">
        <f t="shared" si="9"/>
        <v>63762</v>
      </c>
      <c r="E84" s="23">
        <f t="shared" si="9"/>
        <v>7525.4599999999991</v>
      </c>
      <c r="F84" s="23">
        <f t="shared" si="9"/>
        <v>8187.43</v>
      </c>
      <c r="G84" s="23">
        <f t="shared" si="9"/>
        <v>6317.24</v>
      </c>
      <c r="H84" s="23">
        <f>SUM(H80:H83)</f>
        <v>19818.079999999998</v>
      </c>
      <c r="I84" s="23">
        <f t="shared" si="9"/>
        <v>41848.21</v>
      </c>
    </row>
    <row r="85" spans="1:10" ht="14.4" x14ac:dyDescent="0.3">
      <c r="A85" s="15"/>
      <c r="B85" s="16"/>
      <c r="C85" s="17"/>
      <c r="D85" s="17"/>
      <c r="E85" s="28"/>
      <c r="F85" s="28"/>
      <c r="G85" s="28"/>
      <c r="H85" s="28"/>
    </row>
    <row r="86" spans="1:10" ht="14.4" x14ac:dyDescent="0.3">
      <c r="A86" s="18" t="s">
        <v>54</v>
      </c>
      <c r="B86" s="16"/>
      <c r="C86" s="17"/>
      <c r="D86" s="17"/>
      <c r="E86" s="28"/>
      <c r="F86" s="28"/>
      <c r="G86" s="28"/>
      <c r="H86" s="28"/>
    </row>
    <row r="87" spans="1:10" ht="14.4" x14ac:dyDescent="0.3">
      <c r="A87" s="15" t="s">
        <v>7</v>
      </c>
      <c r="B87" s="16" t="s">
        <v>55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/>
      <c r="I87" s="23">
        <v>0</v>
      </c>
    </row>
    <row r="88" spans="1:10" ht="14.4" x14ac:dyDescent="0.3">
      <c r="A88" s="15" t="s">
        <v>9</v>
      </c>
      <c r="B88" s="16" t="s">
        <v>56</v>
      </c>
      <c r="C88" s="23">
        <v>0</v>
      </c>
      <c r="D88" s="23">
        <v>0</v>
      </c>
      <c r="E88" s="23">
        <v>0</v>
      </c>
      <c r="F88" s="23">
        <v>0</v>
      </c>
      <c r="G88" s="23">
        <v>0</v>
      </c>
      <c r="H88" s="23"/>
      <c r="I88" s="23">
        <v>0</v>
      </c>
    </row>
    <row r="89" spans="1:10" ht="14.4" x14ac:dyDescent="0.3">
      <c r="A89" s="15" t="s">
        <v>11</v>
      </c>
      <c r="B89" s="16" t="s">
        <v>57</v>
      </c>
      <c r="C89" s="23">
        <v>5000</v>
      </c>
      <c r="D89" s="23">
        <v>5523</v>
      </c>
      <c r="E89" s="23">
        <v>2136.09</v>
      </c>
      <c r="F89" s="23">
        <v>1104.43</v>
      </c>
      <c r="G89" s="23">
        <v>956.43</v>
      </c>
      <c r="H89" s="23">
        <v>1325.24</v>
      </c>
      <c r="I89" s="23">
        <v>5522.19</v>
      </c>
    </row>
    <row r="90" spans="1:10" ht="14.4" x14ac:dyDescent="0.3">
      <c r="A90" s="15" t="s">
        <v>4</v>
      </c>
      <c r="B90" s="16"/>
      <c r="C90" s="26">
        <v>5000</v>
      </c>
      <c r="D90" s="26">
        <f>SUM(D87:D89)</f>
        <v>5523</v>
      </c>
      <c r="E90" s="23">
        <f>SUM(E87:E89)</f>
        <v>2136.09</v>
      </c>
      <c r="F90" s="23">
        <f>SUM(F87:F89)</f>
        <v>1104.43</v>
      </c>
      <c r="G90" s="23">
        <f>SUM(G87:G89)</f>
        <v>956.43</v>
      </c>
      <c r="H90" s="23">
        <f>SUM(H89)</f>
        <v>1325.24</v>
      </c>
      <c r="I90" s="23">
        <f>SUM(I87:I89)</f>
        <v>5522.19</v>
      </c>
    </row>
    <row r="91" spans="1:10" ht="14.4" x14ac:dyDescent="0.3">
      <c r="A91" s="15"/>
      <c r="B91" s="16"/>
      <c r="C91" s="17"/>
      <c r="D91" s="17"/>
      <c r="E91" s="28"/>
      <c r="F91" s="28"/>
      <c r="G91" s="28"/>
      <c r="H91" s="28"/>
    </row>
    <row r="92" spans="1:10" ht="14.4" x14ac:dyDescent="0.3">
      <c r="A92" s="18" t="s">
        <v>58</v>
      </c>
      <c r="B92" s="16"/>
      <c r="C92" s="17"/>
      <c r="D92" s="17"/>
      <c r="E92" s="28"/>
      <c r="F92" s="28"/>
      <c r="G92" s="28"/>
      <c r="H92" s="28"/>
    </row>
    <row r="93" spans="1:10" ht="14.4" x14ac:dyDescent="0.3">
      <c r="A93" s="15" t="s">
        <v>7</v>
      </c>
      <c r="B93" s="16" t="s">
        <v>59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</row>
    <row r="94" spans="1:10" ht="14.4" x14ac:dyDescent="0.3">
      <c r="A94" s="15" t="s">
        <v>9</v>
      </c>
      <c r="B94" s="16" t="s">
        <v>60</v>
      </c>
      <c r="C94" s="23">
        <v>0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</row>
    <row r="95" spans="1:10" ht="14.4" x14ac:dyDescent="0.3">
      <c r="A95" s="15" t="s">
        <v>11</v>
      </c>
      <c r="B95" s="16" t="s">
        <v>61</v>
      </c>
      <c r="C95" s="23">
        <v>1700</v>
      </c>
      <c r="D95" s="23">
        <v>2535</v>
      </c>
      <c r="E95" s="23">
        <v>2585.46</v>
      </c>
      <c r="F95" s="23">
        <v>1305.27</v>
      </c>
      <c r="G95" s="23">
        <v>-1206.24</v>
      </c>
      <c r="H95" s="23">
        <v>-149.68</v>
      </c>
      <c r="I95" s="23">
        <v>2534.81</v>
      </c>
    </row>
    <row r="96" spans="1:10" ht="14.4" x14ac:dyDescent="0.3">
      <c r="A96" s="15" t="s">
        <v>4</v>
      </c>
      <c r="B96" s="16"/>
      <c r="C96" s="26">
        <f t="shared" ref="C96:I96" si="10">SUM(C93:C95)</f>
        <v>1700</v>
      </c>
      <c r="D96" s="26">
        <f t="shared" si="10"/>
        <v>2535</v>
      </c>
      <c r="E96" s="23">
        <f t="shared" si="10"/>
        <v>2585.46</v>
      </c>
      <c r="F96" s="23">
        <f t="shared" si="10"/>
        <v>1305.27</v>
      </c>
      <c r="G96" s="23">
        <f t="shared" si="10"/>
        <v>-1206.24</v>
      </c>
      <c r="H96" s="23">
        <f>SUM(H93:H95)</f>
        <v>-149.68</v>
      </c>
      <c r="I96" s="23">
        <f t="shared" si="10"/>
        <v>2534.81</v>
      </c>
    </row>
    <row r="97" spans="1:9" ht="14.4" x14ac:dyDescent="0.3">
      <c r="A97" s="15"/>
      <c r="B97" s="16"/>
      <c r="C97" s="17"/>
      <c r="D97" s="17"/>
      <c r="E97" s="28"/>
      <c r="F97" s="28"/>
      <c r="G97" s="28"/>
      <c r="H97" s="28"/>
    </row>
    <row r="98" spans="1:9" ht="14.4" x14ac:dyDescent="0.3">
      <c r="A98" s="18" t="s">
        <v>62</v>
      </c>
      <c r="B98" s="16"/>
      <c r="C98" s="17"/>
      <c r="D98" s="17"/>
      <c r="E98" s="28"/>
      <c r="F98" s="28"/>
      <c r="G98" s="28"/>
      <c r="H98" s="28"/>
    </row>
    <row r="99" spans="1:9" ht="14.4" x14ac:dyDescent="0.3">
      <c r="A99" s="15" t="s">
        <v>63</v>
      </c>
      <c r="B99" s="16" t="s">
        <v>266</v>
      </c>
      <c r="C99" s="23">
        <v>40000</v>
      </c>
      <c r="D99" s="23">
        <v>40000</v>
      </c>
      <c r="E99" s="23">
        <v>0</v>
      </c>
      <c r="F99" s="23">
        <v>38400.269999999997</v>
      </c>
      <c r="G99" s="23">
        <v>415</v>
      </c>
      <c r="H99" s="23">
        <v>0</v>
      </c>
      <c r="I99" s="23">
        <v>38815.269999999997</v>
      </c>
    </row>
    <row r="100" spans="1:9" ht="14.4" x14ac:dyDescent="0.3">
      <c r="A100" s="15" t="s">
        <v>64</v>
      </c>
      <c r="B100" s="16" t="s">
        <v>256</v>
      </c>
      <c r="C100" s="23">
        <v>1000</v>
      </c>
      <c r="D100" s="23">
        <v>1000</v>
      </c>
      <c r="E100" s="23">
        <v>1000</v>
      </c>
      <c r="F100" s="23">
        <v>0</v>
      </c>
      <c r="G100" s="23">
        <v>0</v>
      </c>
      <c r="H100" s="23">
        <v>0</v>
      </c>
      <c r="I100" s="23">
        <v>1000</v>
      </c>
    </row>
    <row r="101" spans="1:9" ht="14.4" x14ac:dyDescent="0.3">
      <c r="A101" s="15" t="s">
        <v>65</v>
      </c>
      <c r="B101" s="16" t="s">
        <v>66</v>
      </c>
      <c r="C101" s="23">
        <v>42000</v>
      </c>
      <c r="D101" s="23">
        <v>27421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</row>
    <row r="102" spans="1:9" ht="14.4" x14ac:dyDescent="0.3">
      <c r="A102" s="15" t="s">
        <v>4</v>
      </c>
      <c r="B102" s="16"/>
      <c r="C102" s="26">
        <f t="shared" ref="C102:I102" si="11">SUM(C99:C101)</f>
        <v>83000</v>
      </c>
      <c r="D102" s="26">
        <f t="shared" si="11"/>
        <v>68421</v>
      </c>
      <c r="E102" s="23">
        <f t="shared" si="11"/>
        <v>1000</v>
      </c>
      <c r="F102" s="23">
        <f t="shared" si="11"/>
        <v>38400.269999999997</v>
      </c>
      <c r="G102" s="23">
        <f t="shared" si="11"/>
        <v>415</v>
      </c>
      <c r="H102" s="23">
        <f>SUM(H99:H101)</f>
        <v>0</v>
      </c>
      <c r="I102" s="23">
        <f t="shared" si="11"/>
        <v>39815.269999999997</v>
      </c>
    </row>
    <row r="103" spans="1:9" ht="14.4" x14ac:dyDescent="0.3">
      <c r="A103" s="15"/>
      <c r="B103" s="16"/>
      <c r="C103" s="17"/>
      <c r="D103" s="17"/>
      <c r="E103" s="28"/>
      <c r="F103" s="28"/>
      <c r="G103" s="28"/>
      <c r="H103" s="28"/>
    </row>
    <row r="104" spans="1:9" x14ac:dyDescent="0.4">
      <c r="A104" s="21" t="s">
        <v>67</v>
      </c>
      <c r="B104" s="16"/>
      <c r="C104" s="29">
        <f>SUM(C12,C19,C26,C30,C37,C44,C50,C54,C61,C67,C71,C77,C84,C90,C96,C102)</f>
        <v>410273</v>
      </c>
      <c r="D104" s="29">
        <f>SUM(D12,D19,D26,D30,D37,D44,D50,D61,D66,D71,D77,D84,D90,D96,D102)</f>
        <v>408603</v>
      </c>
      <c r="E104" s="29">
        <f>SUM(E12,E19,E26,E30,E37,E44,E50,E61,E67,E71,E77,E84,E90,E96,E102)</f>
        <v>65870.03</v>
      </c>
      <c r="F104" s="29">
        <f>SUM(F12,F19,F26,F30,F37,F44,F50,F54,F61,F67,F71,F77,F84,F90,F96,F102)</f>
        <v>102880.74999999999</v>
      </c>
      <c r="G104" s="29">
        <f>SUM(G12,G19,G26,G30,G37,G44,G50,G54,G61,G67,G71,G77,G84,G90,G96,G102)</f>
        <v>69516.329999999987</v>
      </c>
      <c r="H104" s="29">
        <f>SUM(H12,H19,H26,H30,H37,H44,H50,H61,H67,H71,H77,H84,H90,H96,H102)</f>
        <v>93694.16</v>
      </c>
      <c r="I104" s="29">
        <f>SUM(I12,I19,I26,I30,I37,I44,I50,I54,I61,I67,I71,I77,I84,I90,I96,I102)</f>
        <v>331961.27</v>
      </c>
    </row>
    <row r="105" spans="1:9" ht="14.4" x14ac:dyDescent="0.3">
      <c r="A105" s="15"/>
      <c r="B105" s="16"/>
      <c r="C105" s="17"/>
      <c r="D105" s="17"/>
      <c r="E105" s="28"/>
      <c r="F105" s="28"/>
      <c r="G105" s="28"/>
      <c r="H105" s="28"/>
    </row>
    <row r="106" spans="1:9" ht="14.4" x14ac:dyDescent="0.3">
      <c r="A106" s="15"/>
      <c r="B106" s="16"/>
      <c r="C106" s="17"/>
      <c r="D106" s="17"/>
      <c r="E106" s="28"/>
      <c r="F106" s="28"/>
      <c r="G106" s="28"/>
      <c r="H106" s="28"/>
    </row>
    <row r="107" spans="1:9" ht="14.4" x14ac:dyDescent="0.3">
      <c r="A107" s="21" t="s">
        <v>68</v>
      </c>
      <c r="B107" s="16"/>
      <c r="C107" s="17"/>
      <c r="D107" s="17"/>
      <c r="E107" s="28"/>
      <c r="F107" s="28"/>
      <c r="G107" s="28"/>
      <c r="H107" s="28"/>
    </row>
    <row r="108" spans="1:9" ht="14.4" x14ac:dyDescent="0.3">
      <c r="A108" s="15"/>
      <c r="B108" s="16"/>
      <c r="C108" s="17"/>
      <c r="D108" s="17"/>
      <c r="E108" s="28"/>
      <c r="F108" s="28"/>
      <c r="G108" s="28"/>
      <c r="H108" s="28"/>
    </row>
    <row r="109" spans="1:9" ht="14.4" x14ac:dyDescent="0.3">
      <c r="A109" s="18" t="s">
        <v>69</v>
      </c>
      <c r="B109" s="16"/>
      <c r="C109" s="17"/>
      <c r="D109" s="17"/>
      <c r="E109" s="28"/>
      <c r="F109" s="28"/>
      <c r="G109" s="28"/>
      <c r="H109" s="28"/>
    </row>
    <row r="110" spans="1:9" ht="14.4" x14ac:dyDescent="0.3">
      <c r="A110" s="15" t="s">
        <v>7</v>
      </c>
      <c r="B110" s="16" t="s">
        <v>70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</row>
    <row r="111" spans="1:9" ht="14.4" x14ac:dyDescent="0.3">
      <c r="A111" s="15" t="s">
        <v>9</v>
      </c>
      <c r="B111" s="16" t="s">
        <v>71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</row>
    <row r="112" spans="1:9" ht="14.4" x14ac:dyDescent="0.3">
      <c r="A112" s="15" t="s">
        <v>11</v>
      </c>
      <c r="B112" s="16" t="s">
        <v>72</v>
      </c>
      <c r="C112" s="23">
        <v>1500</v>
      </c>
      <c r="D112" s="23">
        <v>1500</v>
      </c>
      <c r="E112" s="23">
        <v>0</v>
      </c>
      <c r="F112" s="23">
        <v>28.37</v>
      </c>
      <c r="G112" s="23">
        <v>178.01</v>
      </c>
      <c r="H112" s="23">
        <v>0</v>
      </c>
      <c r="I112" s="23">
        <v>206.38</v>
      </c>
    </row>
    <row r="113" spans="1:9" ht="14.4" x14ac:dyDescent="0.3">
      <c r="A113" s="15" t="s">
        <v>4</v>
      </c>
      <c r="B113" s="16"/>
      <c r="C113" s="26">
        <f t="shared" ref="C113:I113" si="12">SUM(C110:C112)</f>
        <v>1500</v>
      </c>
      <c r="D113" s="26">
        <f t="shared" si="12"/>
        <v>1500</v>
      </c>
      <c r="E113" s="23">
        <f t="shared" si="12"/>
        <v>0</v>
      </c>
      <c r="F113" s="23">
        <f t="shared" si="12"/>
        <v>28.37</v>
      </c>
      <c r="G113" s="23">
        <f t="shared" si="12"/>
        <v>178.01</v>
      </c>
      <c r="H113" s="23">
        <f>SUM(H110:H112)</f>
        <v>0</v>
      </c>
      <c r="I113" s="23">
        <f t="shared" si="12"/>
        <v>206.38</v>
      </c>
    </row>
    <row r="114" spans="1:9" ht="14.4" x14ac:dyDescent="0.3">
      <c r="A114" s="15"/>
      <c r="B114" s="16"/>
      <c r="C114" s="17"/>
      <c r="D114" s="17"/>
      <c r="E114" s="28"/>
      <c r="F114" s="28"/>
      <c r="G114" s="28"/>
      <c r="H114" s="28"/>
    </row>
    <row r="115" spans="1:9" ht="14.4" x14ac:dyDescent="0.3">
      <c r="A115" s="18" t="s">
        <v>73</v>
      </c>
      <c r="B115" s="16"/>
      <c r="C115" s="17"/>
      <c r="D115" s="17"/>
      <c r="E115" s="28"/>
      <c r="F115" s="28"/>
      <c r="G115" s="28"/>
      <c r="H115" s="28"/>
    </row>
    <row r="116" spans="1:9" ht="14.4" x14ac:dyDescent="0.3">
      <c r="A116" s="15" t="s">
        <v>7</v>
      </c>
      <c r="B116" s="16" t="s">
        <v>74</v>
      </c>
      <c r="C116" s="23">
        <v>7947</v>
      </c>
      <c r="D116" s="23">
        <v>7947</v>
      </c>
      <c r="E116" s="23">
        <v>1688.57</v>
      </c>
      <c r="F116" s="23">
        <v>2139.5500000000002</v>
      </c>
      <c r="G116" s="23">
        <v>1833.9</v>
      </c>
      <c r="H116" s="23">
        <v>1655.19</v>
      </c>
      <c r="I116" s="23">
        <v>7317.21</v>
      </c>
    </row>
    <row r="117" spans="1:9" ht="14.4" x14ac:dyDescent="0.3">
      <c r="A117" s="15" t="s">
        <v>9</v>
      </c>
      <c r="B117" s="16" t="s">
        <v>75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</row>
    <row r="118" spans="1:9" ht="14.4" x14ac:dyDescent="0.3">
      <c r="A118" s="15" t="s">
        <v>11</v>
      </c>
      <c r="B118" s="16" t="s">
        <v>76</v>
      </c>
      <c r="C118" s="23">
        <v>4700</v>
      </c>
      <c r="D118" s="23">
        <v>4700</v>
      </c>
      <c r="E118" s="23">
        <v>0</v>
      </c>
      <c r="F118" s="23">
        <v>103.01</v>
      </c>
      <c r="G118" s="23">
        <v>181.75</v>
      </c>
      <c r="H118" s="23">
        <v>444.95</v>
      </c>
      <c r="I118" s="23">
        <v>729.71</v>
      </c>
    </row>
    <row r="119" spans="1:9" ht="14.4" x14ac:dyDescent="0.3">
      <c r="A119" s="15" t="s">
        <v>140</v>
      </c>
      <c r="B119" s="16" t="s">
        <v>337</v>
      </c>
      <c r="C119" s="23">
        <v>0</v>
      </c>
      <c r="D119" s="23">
        <v>0</v>
      </c>
      <c r="E119" s="23">
        <v>145.33000000000001</v>
      </c>
      <c r="F119" s="23">
        <v>0</v>
      </c>
      <c r="G119" s="23">
        <v>0</v>
      </c>
      <c r="H119" s="23">
        <v>484.46</v>
      </c>
      <c r="I119" s="23">
        <v>629.79</v>
      </c>
    </row>
    <row r="120" spans="1:9" ht="14.4" x14ac:dyDescent="0.3">
      <c r="A120" s="15" t="s">
        <v>4</v>
      </c>
      <c r="B120" s="16"/>
      <c r="C120" s="23">
        <f t="shared" ref="C120:I120" si="13">SUM(C116:C119)</f>
        <v>12647</v>
      </c>
      <c r="D120" s="23">
        <f t="shared" si="13"/>
        <v>12647</v>
      </c>
      <c r="E120" s="23">
        <f t="shared" si="13"/>
        <v>1833.8999999999999</v>
      </c>
      <c r="F120" s="23">
        <f t="shared" si="13"/>
        <v>2242.5600000000004</v>
      </c>
      <c r="G120" s="23">
        <f t="shared" si="13"/>
        <v>2015.65</v>
      </c>
      <c r="H120" s="23">
        <f>SUM(H116:H119)</f>
        <v>2584.6</v>
      </c>
      <c r="I120" s="23">
        <f t="shared" si="13"/>
        <v>8676.7099999999991</v>
      </c>
    </row>
    <row r="121" spans="1:9" ht="14.4" x14ac:dyDescent="0.3">
      <c r="A121" s="15"/>
      <c r="B121" s="16"/>
      <c r="C121" s="17"/>
      <c r="D121" s="17"/>
      <c r="E121" s="28"/>
      <c r="F121" s="28"/>
      <c r="G121" s="28"/>
      <c r="H121" s="28"/>
    </row>
    <row r="122" spans="1:9" ht="14.4" x14ac:dyDescent="0.3">
      <c r="A122" s="18" t="s">
        <v>77</v>
      </c>
      <c r="B122" s="16"/>
      <c r="C122" s="17"/>
      <c r="D122" s="17"/>
      <c r="E122" s="28"/>
      <c r="F122" s="28"/>
      <c r="G122" s="28"/>
      <c r="H122" s="28"/>
      <c r="I122" s="17"/>
    </row>
    <row r="123" spans="1:9" ht="14.4" x14ac:dyDescent="0.3">
      <c r="A123" s="15" t="s">
        <v>7</v>
      </c>
      <c r="B123" s="16" t="s">
        <v>259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</row>
    <row r="124" spans="1:9" ht="14.4" x14ac:dyDescent="0.3">
      <c r="A124" s="15" t="s">
        <v>9</v>
      </c>
      <c r="B124" s="16" t="s">
        <v>260</v>
      </c>
      <c r="C124" s="23">
        <v>0</v>
      </c>
      <c r="D124" s="23">
        <v>0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</row>
    <row r="125" spans="1:9" ht="14.4" x14ac:dyDescent="0.3">
      <c r="A125" s="15" t="s">
        <v>11</v>
      </c>
      <c r="B125" s="16" t="s">
        <v>78</v>
      </c>
      <c r="C125" s="23">
        <v>0</v>
      </c>
      <c r="D125" s="23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</row>
    <row r="126" spans="1:9" ht="14.4" x14ac:dyDescent="0.3">
      <c r="A126" s="15" t="s">
        <v>4</v>
      </c>
      <c r="B126" s="16"/>
      <c r="C126" s="26">
        <f t="shared" ref="C126:I126" si="14">SUM(C123:C125)</f>
        <v>0</v>
      </c>
      <c r="D126" s="23">
        <f t="shared" si="14"/>
        <v>0</v>
      </c>
      <c r="E126" s="23">
        <f t="shared" si="14"/>
        <v>0</v>
      </c>
      <c r="F126" s="23">
        <f t="shared" si="14"/>
        <v>0</v>
      </c>
      <c r="G126" s="23">
        <f t="shared" si="14"/>
        <v>0</v>
      </c>
      <c r="H126" s="23">
        <f>SUM(H123:H125)</f>
        <v>0</v>
      </c>
      <c r="I126" s="23">
        <f t="shared" si="14"/>
        <v>0</v>
      </c>
    </row>
    <row r="127" spans="1:9" ht="14.4" x14ac:dyDescent="0.3">
      <c r="A127" s="15"/>
      <c r="B127" s="16"/>
      <c r="C127" s="17"/>
      <c r="D127" s="17"/>
      <c r="E127" s="28"/>
      <c r="F127" s="28"/>
      <c r="G127" s="28"/>
      <c r="H127" s="28"/>
    </row>
    <row r="128" spans="1:9" ht="14.4" x14ac:dyDescent="0.3">
      <c r="A128" s="18" t="s">
        <v>79</v>
      </c>
      <c r="B128" s="16"/>
      <c r="C128" s="17"/>
      <c r="D128" s="17"/>
      <c r="E128" s="28"/>
      <c r="F128" s="28"/>
      <c r="G128" s="28"/>
      <c r="H128" s="28"/>
    </row>
    <row r="129" spans="1:9" ht="14.4" x14ac:dyDescent="0.3">
      <c r="A129" s="15" t="s">
        <v>7</v>
      </c>
      <c r="B129" s="16" t="s">
        <v>80</v>
      </c>
      <c r="C129" s="23">
        <v>11730</v>
      </c>
      <c r="D129" s="23">
        <v>11730</v>
      </c>
      <c r="E129" s="23">
        <v>2286.34</v>
      </c>
      <c r="F129" s="23">
        <v>3158.05</v>
      </c>
      <c r="G129" s="23">
        <v>2706.9</v>
      </c>
      <c r="H129" s="23">
        <v>1756.27</v>
      </c>
      <c r="I129" s="23">
        <v>9907.56</v>
      </c>
    </row>
    <row r="130" spans="1:9" ht="14.4" x14ac:dyDescent="0.3">
      <c r="A130" s="15" t="s">
        <v>9</v>
      </c>
      <c r="B130" s="16" t="s">
        <v>81</v>
      </c>
      <c r="C130" s="23">
        <v>300</v>
      </c>
      <c r="D130" s="23">
        <v>300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</row>
    <row r="131" spans="1:9" ht="14.4" x14ac:dyDescent="0.3">
      <c r="A131" s="15" t="s">
        <v>11</v>
      </c>
      <c r="B131" s="16" t="s">
        <v>82</v>
      </c>
      <c r="C131" s="23">
        <v>1000</v>
      </c>
      <c r="D131" s="23">
        <v>1000</v>
      </c>
      <c r="E131" s="23">
        <v>96.7</v>
      </c>
      <c r="F131" s="23">
        <v>172.57</v>
      </c>
      <c r="G131" s="23">
        <v>160.31</v>
      </c>
      <c r="H131" s="23">
        <v>220.83</v>
      </c>
      <c r="I131" s="23">
        <v>650.41</v>
      </c>
    </row>
    <row r="132" spans="1:9" ht="14.4" x14ac:dyDescent="0.3">
      <c r="A132" s="15" t="s">
        <v>140</v>
      </c>
      <c r="B132" s="16" t="s">
        <v>338</v>
      </c>
      <c r="C132" s="23">
        <v>0</v>
      </c>
      <c r="D132" s="23">
        <v>0</v>
      </c>
      <c r="E132" s="23">
        <v>420.56</v>
      </c>
      <c r="F132" s="23">
        <v>0</v>
      </c>
      <c r="G132" s="23">
        <v>0</v>
      </c>
      <c r="H132" s="23">
        <v>1401.88</v>
      </c>
      <c r="I132" s="23">
        <v>1822.44</v>
      </c>
    </row>
    <row r="133" spans="1:9" ht="14.4" x14ac:dyDescent="0.3">
      <c r="A133" s="15" t="s">
        <v>4</v>
      </c>
      <c r="B133" s="16"/>
      <c r="C133" s="26">
        <f t="shared" ref="C133:G133" si="15">SUM(C129:C132)</f>
        <v>13030</v>
      </c>
      <c r="D133" s="26">
        <f t="shared" si="15"/>
        <v>13030</v>
      </c>
      <c r="E133" s="23">
        <f t="shared" si="15"/>
        <v>2803.6</v>
      </c>
      <c r="F133" s="23">
        <f t="shared" si="15"/>
        <v>3330.6200000000003</v>
      </c>
      <c r="G133" s="23">
        <f t="shared" si="15"/>
        <v>2867.21</v>
      </c>
      <c r="H133" s="23">
        <f>SUM(H129:H132)</f>
        <v>3378.98</v>
      </c>
      <c r="I133" s="23">
        <f>SUM(I129:I132)</f>
        <v>12380.41</v>
      </c>
    </row>
    <row r="134" spans="1:9" ht="14.4" x14ac:dyDescent="0.3">
      <c r="A134" s="15"/>
      <c r="B134" s="16"/>
      <c r="C134" s="17"/>
      <c r="D134" s="17"/>
      <c r="E134" s="28"/>
      <c r="F134" s="28"/>
      <c r="G134" s="28"/>
      <c r="H134" s="28"/>
    </row>
    <row r="135" spans="1:9" x14ac:dyDescent="0.4">
      <c r="A135" s="21" t="s">
        <v>83</v>
      </c>
      <c r="B135" s="16"/>
      <c r="C135" s="29">
        <f>SUM(C113,C120,C126,C133)</f>
        <v>27177</v>
      </c>
      <c r="D135" s="29">
        <f>SUM(D113,D120,D133)</f>
        <v>27177</v>
      </c>
      <c r="E135" s="29">
        <f>SUM(E113,E120,E126,E133)</f>
        <v>4637.5</v>
      </c>
      <c r="F135" s="29">
        <f>SUM(F113,F120,F126,F133)</f>
        <v>5601.5500000000011</v>
      </c>
      <c r="G135" s="29">
        <f>SUM(G113,G120,G133)</f>
        <v>5060.87</v>
      </c>
      <c r="H135" s="29">
        <f>SUM(H113,H120,H126,H133)</f>
        <v>5963.58</v>
      </c>
      <c r="I135" s="29">
        <f>SUM(I113,I120,I126,I133)</f>
        <v>21263.5</v>
      </c>
    </row>
    <row r="136" spans="1:9" ht="14.4" x14ac:dyDescent="0.3">
      <c r="A136" s="15"/>
      <c r="B136" s="16"/>
      <c r="C136" s="17"/>
      <c r="D136" s="17"/>
      <c r="E136" s="28"/>
      <c r="F136" s="28"/>
      <c r="G136" s="28"/>
      <c r="H136" s="28"/>
    </row>
    <row r="137" spans="1:9" ht="14.4" x14ac:dyDescent="0.3">
      <c r="A137" s="21" t="s">
        <v>84</v>
      </c>
      <c r="B137" s="16"/>
      <c r="C137" s="17"/>
      <c r="D137" s="17"/>
      <c r="E137" s="28"/>
      <c r="F137" s="28"/>
      <c r="G137" s="28"/>
      <c r="H137" s="28"/>
    </row>
    <row r="138" spans="1:9" ht="14.4" x14ac:dyDescent="0.3">
      <c r="A138" s="15"/>
      <c r="B138" s="16"/>
      <c r="C138" s="17"/>
      <c r="D138" s="17"/>
      <c r="E138" s="28"/>
      <c r="F138" s="28"/>
      <c r="G138" s="28"/>
      <c r="H138" s="28"/>
    </row>
    <row r="139" spans="1:9" ht="14.4" x14ac:dyDescent="0.3">
      <c r="A139" s="18" t="s">
        <v>85</v>
      </c>
      <c r="B139" s="16"/>
      <c r="C139" s="17"/>
      <c r="D139" s="17"/>
      <c r="E139" s="28"/>
      <c r="F139" s="28"/>
      <c r="G139" s="28"/>
      <c r="H139" s="28"/>
    </row>
    <row r="140" spans="1:9" ht="14.4" x14ac:dyDescent="0.3">
      <c r="A140" s="15" t="s">
        <v>7</v>
      </c>
      <c r="B140" s="16" t="s">
        <v>86</v>
      </c>
      <c r="C140" s="23">
        <v>1200</v>
      </c>
      <c r="D140" s="23">
        <v>1200</v>
      </c>
      <c r="E140" s="23">
        <v>0</v>
      </c>
      <c r="F140" s="23">
        <v>600</v>
      </c>
      <c r="G140" s="23">
        <v>0</v>
      </c>
      <c r="H140" s="23">
        <v>508.2</v>
      </c>
      <c r="I140" s="23">
        <v>1108.2</v>
      </c>
    </row>
    <row r="141" spans="1:9" ht="14.4" x14ac:dyDescent="0.3">
      <c r="A141" s="15" t="s">
        <v>140</v>
      </c>
      <c r="B141" s="16" t="s">
        <v>356</v>
      </c>
      <c r="C141" s="23">
        <v>0</v>
      </c>
      <c r="D141" s="23">
        <v>0</v>
      </c>
      <c r="E141" s="23"/>
      <c r="F141" s="23">
        <v>0</v>
      </c>
      <c r="G141" s="23">
        <v>0</v>
      </c>
      <c r="H141" s="23">
        <v>91.8</v>
      </c>
      <c r="I141" s="23">
        <v>91.8</v>
      </c>
    </row>
    <row r="142" spans="1:9" ht="14.4" x14ac:dyDescent="0.3">
      <c r="A142" s="15" t="s">
        <v>4</v>
      </c>
      <c r="B142" s="16"/>
      <c r="C142" s="23">
        <f t="shared" ref="C142:G142" si="16">SUM(C140)</f>
        <v>1200</v>
      </c>
      <c r="D142" s="23">
        <f t="shared" si="16"/>
        <v>1200</v>
      </c>
      <c r="E142" s="23">
        <f t="shared" si="16"/>
        <v>0</v>
      </c>
      <c r="F142" s="23">
        <f t="shared" si="16"/>
        <v>600</v>
      </c>
      <c r="G142" s="23">
        <f t="shared" si="16"/>
        <v>0</v>
      </c>
      <c r="H142" s="23">
        <v>600</v>
      </c>
      <c r="I142" s="23">
        <f>SUM(I140:I141)</f>
        <v>1200</v>
      </c>
    </row>
    <row r="143" spans="1:9" ht="14.4" x14ac:dyDescent="0.3">
      <c r="A143" s="15"/>
      <c r="B143" s="16"/>
      <c r="C143" s="17"/>
      <c r="D143" s="17"/>
      <c r="E143" s="28"/>
      <c r="F143" s="28"/>
      <c r="G143" s="28"/>
      <c r="H143" s="28"/>
    </row>
    <row r="144" spans="1:9" ht="14.4" x14ac:dyDescent="0.3">
      <c r="A144" s="18" t="s">
        <v>87</v>
      </c>
      <c r="B144" s="16"/>
      <c r="C144" s="17"/>
      <c r="D144" s="17"/>
      <c r="E144" s="28"/>
      <c r="F144" s="28"/>
      <c r="G144" s="28"/>
      <c r="H144" s="28"/>
    </row>
    <row r="145" spans="1:9" ht="14.4" x14ac:dyDescent="0.3">
      <c r="A145" s="15" t="s">
        <v>7</v>
      </c>
      <c r="B145" s="16" t="s">
        <v>88</v>
      </c>
      <c r="C145" s="23">
        <v>1020</v>
      </c>
      <c r="D145" s="23">
        <v>1020</v>
      </c>
      <c r="E145" s="23">
        <v>235.49</v>
      </c>
      <c r="F145" s="23">
        <v>255</v>
      </c>
      <c r="G145" s="23">
        <v>255</v>
      </c>
      <c r="H145" s="23">
        <v>176.97</v>
      </c>
      <c r="I145" s="23">
        <v>922.46</v>
      </c>
    </row>
    <row r="146" spans="1:9" ht="14.4" x14ac:dyDescent="0.3">
      <c r="A146" s="15" t="s">
        <v>9</v>
      </c>
      <c r="B146" s="16" t="s">
        <v>89</v>
      </c>
      <c r="C146" s="23">
        <v>0</v>
      </c>
      <c r="D146" s="23">
        <v>0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</row>
    <row r="147" spans="1:9" ht="14.4" x14ac:dyDescent="0.3">
      <c r="A147" s="15" t="s">
        <v>11</v>
      </c>
      <c r="B147" s="16" t="s">
        <v>90</v>
      </c>
      <c r="C147" s="23">
        <v>250</v>
      </c>
      <c r="D147" s="23">
        <v>250</v>
      </c>
      <c r="E147" s="23">
        <v>0</v>
      </c>
      <c r="F147" s="23">
        <v>0</v>
      </c>
      <c r="G147" s="23">
        <v>0</v>
      </c>
      <c r="H147" s="23">
        <v>89.84</v>
      </c>
      <c r="I147" s="23">
        <v>89.84</v>
      </c>
    </row>
    <row r="148" spans="1:9" ht="14.4" x14ac:dyDescent="0.3">
      <c r="A148" s="15" t="s">
        <v>331</v>
      </c>
      <c r="B148" s="16" t="s">
        <v>339</v>
      </c>
      <c r="C148" s="23">
        <v>0</v>
      </c>
      <c r="D148" s="23">
        <v>0</v>
      </c>
      <c r="E148" s="23">
        <v>19.510000000000002</v>
      </c>
      <c r="F148" s="23">
        <v>0</v>
      </c>
      <c r="G148" s="23">
        <v>0</v>
      </c>
      <c r="H148" s="23">
        <v>78.03</v>
      </c>
      <c r="I148" s="23">
        <v>97.54</v>
      </c>
    </row>
    <row r="149" spans="1:9" ht="14.4" x14ac:dyDescent="0.3">
      <c r="A149" s="15" t="s">
        <v>4</v>
      </c>
      <c r="B149" s="16"/>
      <c r="C149" s="26">
        <f t="shared" ref="C149:I149" si="17">SUM(C145:C148)</f>
        <v>1270</v>
      </c>
      <c r="D149" s="26">
        <f t="shared" si="17"/>
        <v>1270</v>
      </c>
      <c r="E149" s="23">
        <f t="shared" si="17"/>
        <v>255</v>
      </c>
      <c r="F149" s="23">
        <f t="shared" si="17"/>
        <v>255</v>
      </c>
      <c r="G149" s="23">
        <f t="shared" si="17"/>
        <v>255</v>
      </c>
      <c r="H149" s="23">
        <f>SUM(H145:H148)</f>
        <v>344.84000000000003</v>
      </c>
      <c r="I149" s="23">
        <f t="shared" si="17"/>
        <v>1109.8400000000001</v>
      </c>
    </row>
    <row r="150" spans="1:9" ht="14.4" x14ac:dyDescent="0.3">
      <c r="A150" s="15"/>
      <c r="B150" s="16"/>
      <c r="C150" s="17"/>
      <c r="D150" s="17"/>
      <c r="E150" s="28"/>
      <c r="F150" s="28"/>
      <c r="G150" s="28"/>
      <c r="H150" s="28"/>
    </row>
    <row r="151" spans="1:9" ht="14.4" x14ac:dyDescent="0.3">
      <c r="A151" s="18" t="s">
        <v>91</v>
      </c>
      <c r="B151" s="16"/>
      <c r="C151" s="17"/>
      <c r="D151" s="17"/>
      <c r="E151" s="28"/>
      <c r="F151" s="28"/>
      <c r="G151" s="28"/>
      <c r="H151" s="28"/>
    </row>
    <row r="152" spans="1:9" ht="14.4" x14ac:dyDescent="0.3">
      <c r="A152" s="15" t="s">
        <v>7</v>
      </c>
      <c r="B152" s="16" t="s">
        <v>92</v>
      </c>
      <c r="C152" s="23">
        <v>0</v>
      </c>
      <c r="D152" s="23">
        <v>0</v>
      </c>
      <c r="E152" s="23">
        <v>0</v>
      </c>
      <c r="F152" s="23">
        <v>0</v>
      </c>
      <c r="G152" s="23">
        <v>0</v>
      </c>
      <c r="H152" s="23"/>
      <c r="I152" s="23">
        <v>0</v>
      </c>
    </row>
    <row r="153" spans="1:9" ht="14.4" x14ac:dyDescent="0.3">
      <c r="A153" s="15" t="s">
        <v>9</v>
      </c>
      <c r="B153" s="16" t="s">
        <v>93</v>
      </c>
      <c r="C153" s="23">
        <v>0</v>
      </c>
      <c r="D153" s="23">
        <v>0</v>
      </c>
      <c r="E153" s="23">
        <v>0</v>
      </c>
      <c r="F153" s="23">
        <v>0</v>
      </c>
      <c r="G153" s="23">
        <v>0</v>
      </c>
      <c r="H153" s="23"/>
      <c r="I153" s="23">
        <v>0</v>
      </c>
    </row>
    <row r="154" spans="1:9" ht="14.4" x14ac:dyDescent="0.3">
      <c r="A154" s="15" t="s">
        <v>11</v>
      </c>
      <c r="B154" s="16" t="s">
        <v>94</v>
      </c>
      <c r="C154" s="23">
        <v>134301</v>
      </c>
      <c r="D154" s="23">
        <v>134301</v>
      </c>
      <c r="E154" s="23">
        <v>32500</v>
      </c>
      <c r="F154" s="23">
        <v>67150.5</v>
      </c>
      <c r="G154" s="23">
        <v>0</v>
      </c>
      <c r="H154" s="23">
        <v>34650.5</v>
      </c>
      <c r="I154" s="23">
        <v>134301</v>
      </c>
    </row>
    <row r="155" spans="1:9" ht="14.4" x14ac:dyDescent="0.3">
      <c r="A155" s="15" t="s">
        <v>4</v>
      </c>
      <c r="B155" s="16"/>
      <c r="C155" s="23">
        <f t="shared" ref="C155:I155" si="18">SUM(C152:C154)</f>
        <v>134301</v>
      </c>
      <c r="D155" s="23">
        <f t="shared" si="18"/>
        <v>134301</v>
      </c>
      <c r="E155" s="23">
        <f t="shared" si="18"/>
        <v>32500</v>
      </c>
      <c r="F155" s="23">
        <f t="shared" si="18"/>
        <v>67150.5</v>
      </c>
      <c r="G155" s="23">
        <f t="shared" si="18"/>
        <v>0</v>
      </c>
      <c r="H155" s="23">
        <f>SUM(H152:H154)</f>
        <v>34650.5</v>
      </c>
      <c r="I155" s="23">
        <f t="shared" si="18"/>
        <v>134301</v>
      </c>
    </row>
    <row r="156" spans="1:9" ht="14.4" x14ac:dyDescent="0.3">
      <c r="A156" s="15"/>
      <c r="B156" s="16"/>
      <c r="C156" s="17"/>
      <c r="D156" s="17"/>
      <c r="E156" s="28"/>
      <c r="F156" s="28"/>
      <c r="G156" s="28"/>
      <c r="H156" s="28"/>
    </row>
    <row r="157" spans="1:9" x14ac:dyDescent="0.4">
      <c r="A157" s="21" t="s">
        <v>95</v>
      </c>
      <c r="B157" s="16"/>
      <c r="C157" s="29">
        <f t="shared" ref="C157:I157" si="19">SUM(C142,C149,C155)</f>
        <v>136771</v>
      </c>
      <c r="D157" s="29">
        <f t="shared" si="19"/>
        <v>136771</v>
      </c>
      <c r="E157" s="29">
        <f t="shared" si="19"/>
        <v>32755</v>
      </c>
      <c r="F157" s="29">
        <f t="shared" si="19"/>
        <v>68005.5</v>
      </c>
      <c r="G157" s="29">
        <f t="shared" si="19"/>
        <v>255</v>
      </c>
      <c r="H157" s="29">
        <f>SUM(H142,H149,H155)</f>
        <v>35595.339999999997</v>
      </c>
      <c r="I157" s="29">
        <f t="shared" si="19"/>
        <v>136610.84</v>
      </c>
    </row>
    <row r="158" spans="1:9" ht="14.4" x14ac:dyDescent="0.3">
      <c r="A158" s="15"/>
      <c r="B158" s="16"/>
      <c r="C158" s="17"/>
      <c r="D158" s="17"/>
      <c r="E158" s="28"/>
      <c r="F158" s="28"/>
      <c r="G158" s="28"/>
      <c r="H158" s="28"/>
    </row>
    <row r="159" spans="1:9" ht="14.4" x14ac:dyDescent="0.3">
      <c r="A159" s="21" t="s">
        <v>96</v>
      </c>
      <c r="B159" s="16"/>
      <c r="C159" s="17"/>
      <c r="D159" s="17"/>
      <c r="E159" s="28"/>
      <c r="F159" s="28"/>
      <c r="G159" s="28"/>
      <c r="H159" s="28"/>
    </row>
    <row r="160" spans="1:9" ht="14.4" x14ac:dyDescent="0.3">
      <c r="A160" s="15"/>
      <c r="B160" s="16"/>
      <c r="C160" s="17"/>
      <c r="D160" s="17"/>
      <c r="E160" s="28"/>
      <c r="F160" s="28"/>
      <c r="G160" s="28"/>
      <c r="H160" s="28"/>
    </row>
    <row r="161" spans="1:9" ht="14.4" x14ac:dyDescent="0.3">
      <c r="A161" s="18" t="s">
        <v>97</v>
      </c>
      <c r="B161" s="16"/>
      <c r="C161" s="17"/>
      <c r="D161" s="17"/>
      <c r="E161" s="28"/>
      <c r="F161" s="28"/>
      <c r="G161" s="28"/>
      <c r="H161" s="28"/>
    </row>
    <row r="162" spans="1:9" ht="14.4" x14ac:dyDescent="0.3">
      <c r="A162" s="15" t="s">
        <v>7</v>
      </c>
      <c r="B162" s="16" t="s">
        <v>98</v>
      </c>
      <c r="C162" s="23">
        <v>64586</v>
      </c>
      <c r="D162" s="23">
        <v>64586</v>
      </c>
      <c r="E162" s="23">
        <v>10029.049999999999</v>
      </c>
      <c r="F162" s="23">
        <v>17388.560000000001</v>
      </c>
      <c r="G162" s="23">
        <v>14904.48</v>
      </c>
      <c r="H162" s="23">
        <v>1131.27</v>
      </c>
      <c r="I162" s="23">
        <v>43453.36</v>
      </c>
    </row>
    <row r="163" spans="1:9" ht="14.4" x14ac:dyDescent="0.3">
      <c r="A163" s="15" t="s">
        <v>9</v>
      </c>
      <c r="B163" s="16" t="s">
        <v>99</v>
      </c>
      <c r="C163" s="23">
        <v>0</v>
      </c>
      <c r="D163" s="23">
        <v>0</v>
      </c>
      <c r="E163" s="23">
        <v>0</v>
      </c>
      <c r="F163" s="23">
        <v>0</v>
      </c>
      <c r="G163" s="23">
        <v>0</v>
      </c>
      <c r="H163" s="23">
        <v>0</v>
      </c>
      <c r="I163" s="23">
        <v>0</v>
      </c>
    </row>
    <row r="164" spans="1:9" ht="14.4" x14ac:dyDescent="0.3">
      <c r="A164" s="15" t="s">
        <v>11</v>
      </c>
      <c r="B164" s="16" t="s">
        <v>100</v>
      </c>
      <c r="C164" s="23">
        <v>1750</v>
      </c>
      <c r="D164" s="23">
        <v>1750</v>
      </c>
      <c r="E164" s="23">
        <v>806</v>
      </c>
      <c r="F164" s="23">
        <v>-148.6</v>
      </c>
      <c r="G164" s="23">
        <v>120</v>
      </c>
      <c r="H164" s="23">
        <v>568</v>
      </c>
      <c r="I164" s="23">
        <v>1345.4</v>
      </c>
    </row>
    <row r="165" spans="1:9" ht="14.4" x14ac:dyDescent="0.3">
      <c r="A165" s="15" t="s">
        <v>140</v>
      </c>
      <c r="B165" s="16" t="s">
        <v>340</v>
      </c>
      <c r="C165" s="23">
        <v>0</v>
      </c>
      <c r="D165" s="23">
        <v>0</v>
      </c>
      <c r="E165" s="23">
        <v>4875.43</v>
      </c>
      <c r="F165" s="23">
        <v>0</v>
      </c>
      <c r="G165" s="23">
        <v>0</v>
      </c>
      <c r="H165" s="23">
        <v>16257.21</v>
      </c>
      <c r="I165" s="23">
        <v>21132.639999999999</v>
      </c>
    </row>
    <row r="166" spans="1:9" ht="14.4" x14ac:dyDescent="0.3">
      <c r="A166" s="15" t="s">
        <v>4</v>
      </c>
      <c r="B166" s="16"/>
      <c r="C166" s="23">
        <f t="shared" ref="C166:I166" si="20">SUM(C162:C165)</f>
        <v>66336</v>
      </c>
      <c r="D166" s="23">
        <f t="shared" si="20"/>
        <v>66336</v>
      </c>
      <c r="E166" s="23">
        <f t="shared" si="20"/>
        <v>15710.48</v>
      </c>
      <c r="F166" s="23">
        <f t="shared" si="20"/>
        <v>17239.960000000003</v>
      </c>
      <c r="G166" s="23">
        <f t="shared" si="20"/>
        <v>15024.48</v>
      </c>
      <c r="H166" s="23">
        <f>SUM(H162:H165)</f>
        <v>17956.48</v>
      </c>
      <c r="I166" s="23">
        <f t="shared" si="20"/>
        <v>65931.399999999994</v>
      </c>
    </row>
    <row r="167" spans="1:9" ht="14.4" x14ac:dyDescent="0.3">
      <c r="A167" s="15"/>
      <c r="B167" s="16"/>
      <c r="C167" s="17"/>
      <c r="D167" s="17"/>
      <c r="E167" s="28"/>
      <c r="F167" s="28"/>
      <c r="G167" s="28"/>
      <c r="H167" s="28"/>
    </row>
    <row r="168" spans="1:9" ht="14.4" x14ac:dyDescent="0.3">
      <c r="A168" s="18" t="s">
        <v>101</v>
      </c>
      <c r="B168" s="16"/>
      <c r="C168" s="17"/>
      <c r="D168" s="17"/>
      <c r="E168" s="28"/>
      <c r="F168" s="28"/>
      <c r="G168" s="28"/>
      <c r="H168" s="28"/>
    </row>
    <row r="169" spans="1:9" ht="14.4" x14ac:dyDescent="0.3">
      <c r="A169" s="15" t="s">
        <v>11</v>
      </c>
      <c r="B169" s="16" t="s">
        <v>102</v>
      </c>
      <c r="C169" s="23">
        <v>2000</v>
      </c>
      <c r="D169" s="23">
        <v>2167</v>
      </c>
      <c r="E169" s="23">
        <v>508.73</v>
      </c>
      <c r="F169" s="23">
        <v>318.26</v>
      </c>
      <c r="G169" s="23">
        <v>484.99</v>
      </c>
      <c r="H169" s="23">
        <v>854.42</v>
      </c>
      <c r="I169" s="23">
        <v>2166.4</v>
      </c>
    </row>
    <row r="170" spans="1:9" ht="14.4" x14ac:dyDescent="0.3">
      <c r="A170" s="15" t="s">
        <v>4</v>
      </c>
      <c r="B170" s="16"/>
      <c r="C170" s="26">
        <f t="shared" ref="C170:I170" si="21">SUM(C169)</f>
        <v>2000</v>
      </c>
      <c r="D170" s="26">
        <f t="shared" si="21"/>
        <v>2167</v>
      </c>
      <c r="E170" s="23">
        <f t="shared" si="21"/>
        <v>508.73</v>
      </c>
      <c r="F170" s="23">
        <f t="shared" si="21"/>
        <v>318.26</v>
      </c>
      <c r="G170" s="23">
        <f t="shared" si="21"/>
        <v>484.99</v>
      </c>
      <c r="H170" s="23">
        <f>SUM(H169)</f>
        <v>854.42</v>
      </c>
      <c r="I170" s="23">
        <f t="shared" si="21"/>
        <v>2166.4</v>
      </c>
    </row>
    <row r="171" spans="1:9" ht="14.4" x14ac:dyDescent="0.3">
      <c r="A171" s="15"/>
      <c r="B171" s="16"/>
      <c r="C171" s="17"/>
      <c r="D171" s="17"/>
      <c r="E171" s="28"/>
      <c r="F171" s="28"/>
      <c r="G171" s="28"/>
      <c r="H171" s="28"/>
    </row>
    <row r="172" spans="1:9" x14ac:dyDescent="0.4">
      <c r="A172" s="21" t="s">
        <v>103</v>
      </c>
      <c r="B172" s="16"/>
      <c r="C172" s="29">
        <f t="shared" ref="C172:I172" si="22">SUM(C166,C170)</f>
        <v>68336</v>
      </c>
      <c r="D172" s="29">
        <f t="shared" si="22"/>
        <v>68503</v>
      </c>
      <c r="E172" s="29">
        <f t="shared" si="22"/>
        <v>16219.21</v>
      </c>
      <c r="F172" s="29">
        <f t="shared" si="22"/>
        <v>17558.22</v>
      </c>
      <c r="G172" s="29">
        <f t="shared" si="22"/>
        <v>15509.47</v>
      </c>
      <c r="H172" s="29">
        <f>SUM(H166,H170)</f>
        <v>18810.899999999998</v>
      </c>
      <c r="I172" s="29">
        <f t="shared" si="22"/>
        <v>68097.799999999988</v>
      </c>
    </row>
    <row r="173" spans="1:9" ht="14.4" x14ac:dyDescent="0.3">
      <c r="A173" s="15"/>
      <c r="B173" s="16"/>
      <c r="C173" s="17"/>
      <c r="D173" s="17"/>
      <c r="E173" s="28"/>
      <c r="F173" s="28"/>
      <c r="G173" s="28"/>
      <c r="H173" s="28"/>
    </row>
    <row r="174" spans="1:9" ht="14.4" x14ac:dyDescent="0.3">
      <c r="A174" s="21" t="s">
        <v>278</v>
      </c>
      <c r="B174" s="16"/>
      <c r="C174" s="17"/>
      <c r="D174" s="17"/>
      <c r="E174" s="28"/>
      <c r="F174" s="28"/>
      <c r="G174" s="28"/>
      <c r="H174" s="28"/>
    </row>
    <row r="175" spans="1:9" ht="14.4" x14ac:dyDescent="0.3">
      <c r="A175" s="21"/>
      <c r="B175" s="16"/>
      <c r="C175" s="17"/>
      <c r="D175" s="17"/>
      <c r="E175" s="28"/>
      <c r="F175" s="28"/>
      <c r="G175" s="28"/>
      <c r="H175" s="28"/>
    </row>
    <row r="176" spans="1:9" ht="14.4" x14ac:dyDescent="0.3">
      <c r="A176" s="15" t="s">
        <v>11</v>
      </c>
      <c r="B176" s="16" t="s">
        <v>112</v>
      </c>
      <c r="C176" s="23">
        <v>1800</v>
      </c>
      <c r="D176" s="23">
        <v>1800</v>
      </c>
      <c r="E176" s="23">
        <v>0</v>
      </c>
      <c r="F176" s="23">
        <v>0</v>
      </c>
      <c r="G176" s="23">
        <v>1742</v>
      </c>
      <c r="H176" s="23">
        <v>0</v>
      </c>
      <c r="I176" s="23">
        <v>1742</v>
      </c>
    </row>
    <row r="177" spans="1:9" ht="14.4" x14ac:dyDescent="0.3">
      <c r="A177" s="15" t="s">
        <v>4</v>
      </c>
      <c r="B177" s="16"/>
      <c r="C177" s="26">
        <f t="shared" ref="C177:I177" si="23">SUM(C176)</f>
        <v>1800</v>
      </c>
      <c r="D177" s="26">
        <f t="shared" si="23"/>
        <v>1800</v>
      </c>
      <c r="E177" s="23">
        <f t="shared" si="23"/>
        <v>0</v>
      </c>
      <c r="F177" s="23">
        <f t="shared" si="23"/>
        <v>0</v>
      </c>
      <c r="G177" s="23">
        <f t="shared" si="23"/>
        <v>1742</v>
      </c>
      <c r="H177" s="23">
        <f>SUM(H176)</f>
        <v>0</v>
      </c>
      <c r="I177" s="23">
        <f t="shared" si="23"/>
        <v>1742</v>
      </c>
    </row>
    <row r="178" spans="1:9" ht="14.4" x14ac:dyDescent="0.3">
      <c r="A178" s="15"/>
      <c r="B178" s="16"/>
      <c r="C178" s="17"/>
      <c r="D178" s="17"/>
      <c r="E178" s="28"/>
      <c r="F178" s="28"/>
      <c r="G178" s="28"/>
      <c r="H178" s="28"/>
    </row>
    <row r="179" spans="1:9" x14ac:dyDescent="0.4">
      <c r="A179" s="21" t="s">
        <v>277</v>
      </c>
      <c r="B179" s="16"/>
      <c r="C179" s="29">
        <f>SUM(C177)</f>
        <v>1800</v>
      </c>
      <c r="D179" s="29">
        <f>SUM(D177)</f>
        <v>1800</v>
      </c>
      <c r="E179" s="29">
        <f>SUM(E177)</f>
        <v>0</v>
      </c>
      <c r="F179" s="29">
        <f>SUM(F177:F178)</f>
        <v>0</v>
      </c>
      <c r="G179" s="29">
        <f>SUM(G177)</f>
        <v>1742</v>
      </c>
      <c r="H179" s="29">
        <f>SUM(H177)</f>
        <v>0</v>
      </c>
      <c r="I179" s="29">
        <f>SUM(I177)</f>
        <v>1742</v>
      </c>
    </row>
    <row r="180" spans="1:9" ht="14.4" x14ac:dyDescent="0.3">
      <c r="A180" s="15"/>
      <c r="B180" s="16"/>
      <c r="C180" s="17"/>
      <c r="D180" s="17"/>
      <c r="E180" s="28"/>
      <c r="F180" s="28"/>
      <c r="G180" s="28"/>
      <c r="H180" s="28"/>
    </row>
    <row r="181" spans="1:9" ht="14.4" x14ac:dyDescent="0.3">
      <c r="A181" s="21" t="s">
        <v>104</v>
      </c>
      <c r="B181" s="16"/>
      <c r="C181" s="17"/>
      <c r="D181" s="17"/>
      <c r="E181" s="28"/>
      <c r="F181" s="28"/>
      <c r="G181" s="28"/>
      <c r="H181" s="28"/>
    </row>
    <row r="182" spans="1:9" ht="14.4" x14ac:dyDescent="0.3">
      <c r="A182" s="15"/>
      <c r="B182" s="16"/>
      <c r="C182" s="17"/>
      <c r="D182" s="17"/>
      <c r="E182" s="28"/>
      <c r="F182" s="28"/>
      <c r="G182" s="28"/>
      <c r="H182" s="28"/>
    </row>
    <row r="183" spans="1:9" ht="14.4" x14ac:dyDescent="0.3">
      <c r="A183" s="18" t="s">
        <v>105</v>
      </c>
      <c r="B183" s="16"/>
      <c r="C183" s="17"/>
      <c r="D183" s="17"/>
      <c r="E183" s="28"/>
      <c r="F183" s="28"/>
      <c r="G183" s="28"/>
      <c r="H183" s="28"/>
    </row>
    <row r="184" spans="1:9" ht="14.4" x14ac:dyDescent="0.3">
      <c r="A184" s="15" t="s">
        <v>11</v>
      </c>
      <c r="B184" s="16" t="s">
        <v>106</v>
      </c>
      <c r="C184" s="23">
        <v>300</v>
      </c>
      <c r="D184" s="23">
        <v>300</v>
      </c>
      <c r="E184" s="23">
        <v>0</v>
      </c>
      <c r="F184" s="23">
        <v>0</v>
      </c>
      <c r="G184" s="23">
        <v>0</v>
      </c>
      <c r="H184" s="23">
        <v>300</v>
      </c>
      <c r="I184" s="23">
        <v>300</v>
      </c>
    </row>
    <row r="185" spans="1:9" ht="14.4" x14ac:dyDescent="0.3">
      <c r="A185" s="15" t="s">
        <v>4</v>
      </c>
      <c r="B185" s="16"/>
      <c r="C185" s="26">
        <f t="shared" ref="C185:I185" si="24">SUM(C184)</f>
        <v>300</v>
      </c>
      <c r="D185" s="26">
        <f t="shared" si="24"/>
        <v>300</v>
      </c>
      <c r="E185" s="23">
        <f t="shared" si="24"/>
        <v>0</v>
      </c>
      <c r="F185" s="23">
        <f t="shared" si="24"/>
        <v>0</v>
      </c>
      <c r="G185" s="23">
        <f t="shared" si="24"/>
        <v>0</v>
      </c>
      <c r="H185" s="23">
        <f>SUM(H184)</f>
        <v>300</v>
      </c>
      <c r="I185" s="23">
        <f t="shared" si="24"/>
        <v>300</v>
      </c>
    </row>
    <row r="186" spans="1:9" ht="14.4" x14ac:dyDescent="0.3">
      <c r="A186" s="15"/>
      <c r="B186" s="16"/>
      <c r="C186" s="17"/>
      <c r="D186" s="17"/>
      <c r="E186" s="28"/>
      <c r="F186" s="28"/>
      <c r="G186" s="28"/>
      <c r="H186" s="28"/>
    </row>
    <row r="187" spans="1:9" ht="14.4" x14ac:dyDescent="0.3">
      <c r="A187" s="18" t="s">
        <v>244</v>
      </c>
      <c r="B187" s="16"/>
      <c r="C187" s="17"/>
      <c r="D187" s="17"/>
      <c r="E187" s="28"/>
      <c r="F187" s="28"/>
      <c r="G187" s="28"/>
      <c r="H187" s="28"/>
    </row>
    <row r="188" spans="1:9" ht="14.4" x14ac:dyDescent="0.3">
      <c r="A188" s="15" t="s">
        <v>7</v>
      </c>
      <c r="B188" s="16" t="s">
        <v>107</v>
      </c>
      <c r="C188" s="23">
        <v>0</v>
      </c>
      <c r="D188" s="23">
        <v>0</v>
      </c>
      <c r="E188" s="23">
        <v>0</v>
      </c>
      <c r="F188" s="23">
        <v>0</v>
      </c>
      <c r="G188" s="23">
        <v>0</v>
      </c>
      <c r="H188" s="23">
        <v>0</v>
      </c>
      <c r="I188" s="23">
        <v>0</v>
      </c>
    </row>
    <row r="189" spans="1:9" ht="14.4" x14ac:dyDescent="0.3">
      <c r="A189" s="15" t="s">
        <v>9</v>
      </c>
      <c r="B189" s="16" t="s">
        <v>108</v>
      </c>
      <c r="C189" s="23">
        <v>0</v>
      </c>
      <c r="D189" s="23">
        <v>0</v>
      </c>
      <c r="E189" s="23">
        <v>0</v>
      </c>
      <c r="F189" s="23">
        <v>0</v>
      </c>
      <c r="G189" s="23">
        <v>0</v>
      </c>
      <c r="H189" s="23">
        <v>0</v>
      </c>
      <c r="I189" s="23">
        <v>0</v>
      </c>
    </row>
    <row r="190" spans="1:9" ht="14.4" x14ac:dyDescent="0.3">
      <c r="A190" s="15" t="s">
        <v>11</v>
      </c>
      <c r="B190" s="16" t="s">
        <v>109</v>
      </c>
      <c r="C190" s="23">
        <v>700</v>
      </c>
      <c r="D190" s="23">
        <v>700</v>
      </c>
      <c r="E190" s="23">
        <v>0</v>
      </c>
      <c r="F190" s="23">
        <v>0</v>
      </c>
      <c r="G190" s="23">
        <v>541.65</v>
      </c>
      <c r="H190" s="23">
        <v>0</v>
      </c>
      <c r="I190" s="23">
        <v>541.65</v>
      </c>
    </row>
    <row r="191" spans="1:9" ht="14.4" x14ac:dyDescent="0.3">
      <c r="A191" s="15" t="s">
        <v>4</v>
      </c>
      <c r="B191" s="16"/>
      <c r="C191" s="26">
        <f t="shared" ref="C191:I191" si="25">SUM(C188:C190)</f>
        <v>700</v>
      </c>
      <c r="D191" s="26">
        <f t="shared" si="25"/>
        <v>700</v>
      </c>
      <c r="E191" s="23">
        <f t="shared" si="25"/>
        <v>0</v>
      </c>
      <c r="F191" s="23">
        <f t="shared" si="25"/>
        <v>0</v>
      </c>
      <c r="G191" s="23">
        <f t="shared" si="25"/>
        <v>541.65</v>
      </c>
      <c r="H191" s="23">
        <f>SUM(H188:H190)</f>
        <v>0</v>
      </c>
      <c r="I191" s="23">
        <f t="shared" si="25"/>
        <v>541.65</v>
      </c>
    </row>
    <row r="192" spans="1:9" ht="14.4" x14ac:dyDescent="0.3">
      <c r="A192" s="15"/>
      <c r="B192" s="16"/>
      <c r="C192" s="17"/>
      <c r="D192" s="17"/>
      <c r="E192" s="28"/>
      <c r="F192" s="28"/>
      <c r="G192" s="28"/>
      <c r="H192" s="28"/>
    </row>
    <row r="193" spans="1:9" x14ac:dyDescent="0.4">
      <c r="A193" s="21" t="s">
        <v>110</v>
      </c>
      <c r="B193" s="16"/>
      <c r="C193" s="29">
        <f t="shared" ref="C193:I193" si="26">SUM(C185,C191)</f>
        <v>1000</v>
      </c>
      <c r="D193" s="29">
        <f t="shared" si="26"/>
        <v>1000</v>
      </c>
      <c r="E193" s="29">
        <f t="shared" si="26"/>
        <v>0</v>
      </c>
      <c r="F193" s="29">
        <f t="shared" si="26"/>
        <v>0</v>
      </c>
      <c r="G193" s="29">
        <f t="shared" si="26"/>
        <v>541.65</v>
      </c>
      <c r="H193" s="29">
        <f>SUM(H185,H191)</f>
        <v>300</v>
      </c>
      <c r="I193" s="37">
        <f t="shared" si="26"/>
        <v>841.65</v>
      </c>
    </row>
    <row r="194" spans="1:9" ht="14.4" x14ac:dyDescent="0.3">
      <c r="A194" s="15"/>
      <c r="B194" s="16"/>
      <c r="C194" s="17"/>
      <c r="D194" s="17"/>
      <c r="E194" s="28"/>
      <c r="F194" s="28"/>
      <c r="G194" s="28"/>
      <c r="H194" s="28"/>
    </row>
    <row r="195" spans="1:9" ht="14.4" x14ac:dyDescent="0.3">
      <c r="A195" s="21" t="s">
        <v>111</v>
      </c>
      <c r="B195" s="16"/>
      <c r="C195" s="17"/>
      <c r="D195" s="17"/>
      <c r="E195" s="28"/>
      <c r="F195" s="28"/>
      <c r="G195" s="28"/>
      <c r="H195" s="28"/>
    </row>
    <row r="196" spans="1:9" ht="14.4" x14ac:dyDescent="0.3">
      <c r="A196" s="15"/>
      <c r="B196" s="16"/>
      <c r="C196" s="17"/>
      <c r="D196" s="17"/>
      <c r="E196" s="28"/>
      <c r="F196" s="28"/>
      <c r="G196" s="28"/>
      <c r="H196" s="28"/>
    </row>
    <row r="197" spans="1:9" ht="14.4" x14ac:dyDescent="0.3">
      <c r="A197" s="18" t="s">
        <v>316</v>
      </c>
      <c r="B197" s="16"/>
      <c r="C197" s="17"/>
      <c r="D197" s="17"/>
      <c r="E197" s="28"/>
      <c r="F197" s="28"/>
      <c r="G197" s="28"/>
      <c r="H197" s="28"/>
    </row>
    <row r="198" spans="1:9" ht="14.4" x14ac:dyDescent="0.3">
      <c r="A198" s="15" t="s">
        <v>7</v>
      </c>
      <c r="B198" s="16" t="s">
        <v>248</v>
      </c>
      <c r="C198" s="23">
        <v>12000</v>
      </c>
      <c r="D198" s="23">
        <v>12000</v>
      </c>
      <c r="E198" s="23">
        <v>0</v>
      </c>
      <c r="F198" s="23">
        <v>0</v>
      </c>
      <c r="G198" s="23">
        <v>3647.25</v>
      </c>
      <c r="H198" s="23">
        <v>-491.02</v>
      </c>
      <c r="I198" s="23">
        <v>3156.23</v>
      </c>
    </row>
    <row r="199" spans="1:9" ht="14.4" x14ac:dyDescent="0.3">
      <c r="A199" s="15" t="s">
        <v>9</v>
      </c>
      <c r="B199" s="16" t="s">
        <v>249</v>
      </c>
      <c r="C199" s="23">
        <v>500</v>
      </c>
      <c r="D199" s="23">
        <v>500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</row>
    <row r="200" spans="1:9" ht="14.4" x14ac:dyDescent="0.3">
      <c r="A200" s="15" t="s">
        <v>11</v>
      </c>
      <c r="B200" s="16" t="s">
        <v>279</v>
      </c>
      <c r="C200" s="23">
        <v>13500</v>
      </c>
      <c r="D200" s="23">
        <v>13500</v>
      </c>
      <c r="E200" s="23">
        <v>0</v>
      </c>
      <c r="F200" s="23">
        <v>0</v>
      </c>
      <c r="G200" s="23">
        <v>1560.34</v>
      </c>
      <c r="H200" s="23">
        <v>0</v>
      </c>
      <c r="I200" s="23">
        <v>1560.34</v>
      </c>
    </row>
    <row r="201" spans="1:9" ht="14.4" x14ac:dyDescent="0.3">
      <c r="A201" s="15" t="s">
        <v>140</v>
      </c>
      <c r="B201" s="16" t="s">
        <v>357</v>
      </c>
      <c r="C201" s="23">
        <v>0</v>
      </c>
      <c r="D201" s="23">
        <v>0</v>
      </c>
      <c r="E201" s="23">
        <v>0</v>
      </c>
      <c r="F201" s="23">
        <v>0</v>
      </c>
      <c r="G201" s="23"/>
      <c r="H201" s="23">
        <v>491.02</v>
      </c>
      <c r="I201" s="23">
        <v>491.02</v>
      </c>
    </row>
    <row r="202" spans="1:9" ht="14.4" x14ac:dyDescent="0.3">
      <c r="A202" s="15" t="s">
        <v>4</v>
      </c>
      <c r="B202" s="16"/>
      <c r="C202" s="26">
        <f>SUM(C198:C201)</f>
        <v>26000</v>
      </c>
      <c r="D202" s="26">
        <f>SUM(D198:D201)</f>
        <v>26000</v>
      </c>
      <c r="E202" s="23">
        <f>SUM(E198:E201)</f>
        <v>0</v>
      </c>
      <c r="F202" s="23">
        <f>SUM(F198:F201)</f>
        <v>0</v>
      </c>
      <c r="G202" s="23">
        <f>SUM(G198:G200)</f>
        <v>5207.59</v>
      </c>
      <c r="H202" s="23">
        <f>SUM(H198:H201)</f>
        <v>0</v>
      </c>
      <c r="I202" s="23">
        <f>SUM(I198:I201)</f>
        <v>5207.59</v>
      </c>
    </row>
    <row r="203" spans="1:9" ht="14.4" x14ac:dyDescent="0.3">
      <c r="A203" s="15"/>
      <c r="B203" s="16"/>
      <c r="C203" s="17"/>
      <c r="D203" s="17"/>
      <c r="E203" s="28"/>
      <c r="F203" s="28"/>
      <c r="G203" s="28"/>
      <c r="H203" s="28"/>
    </row>
    <row r="204" spans="1:9" ht="14.4" x14ac:dyDescent="0.3">
      <c r="A204" s="18" t="s">
        <v>113</v>
      </c>
      <c r="B204" s="16"/>
      <c r="C204" s="17"/>
      <c r="D204" s="17"/>
      <c r="E204" s="28"/>
      <c r="F204" s="28"/>
      <c r="G204" s="28"/>
      <c r="H204" s="28"/>
    </row>
    <row r="205" spans="1:9" ht="14.4" x14ac:dyDescent="0.3">
      <c r="A205" s="15" t="s">
        <v>7</v>
      </c>
      <c r="B205" s="16" t="s">
        <v>114</v>
      </c>
      <c r="C205" s="23">
        <v>0</v>
      </c>
      <c r="D205" s="23">
        <v>0</v>
      </c>
      <c r="E205" s="23">
        <v>0</v>
      </c>
      <c r="F205" s="23">
        <v>0</v>
      </c>
      <c r="G205" s="23"/>
      <c r="H205" s="23">
        <v>0</v>
      </c>
      <c r="I205" s="23">
        <v>0</v>
      </c>
    </row>
    <row r="206" spans="1:9" ht="14.4" x14ac:dyDescent="0.3">
      <c r="A206" s="15" t="s">
        <v>9</v>
      </c>
      <c r="B206" s="16" t="s">
        <v>115</v>
      </c>
      <c r="C206" s="23">
        <v>0</v>
      </c>
      <c r="D206" s="23">
        <v>0</v>
      </c>
      <c r="E206" s="23">
        <v>0</v>
      </c>
      <c r="F206" s="23">
        <v>0</v>
      </c>
      <c r="G206" s="23"/>
      <c r="H206" s="23">
        <v>0</v>
      </c>
      <c r="I206" s="23">
        <v>0</v>
      </c>
    </row>
    <row r="207" spans="1:9" ht="14.4" x14ac:dyDescent="0.3">
      <c r="A207" s="15" t="s">
        <v>11</v>
      </c>
      <c r="B207" s="16" t="s">
        <v>116</v>
      </c>
      <c r="C207" s="23">
        <v>650</v>
      </c>
      <c r="D207" s="23">
        <v>650</v>
      </c>
      <c r="E207" s="23">
        <v>0</v>
      </c>
      <c r="F207" s="23">
        <v>650</v>
      </c>
      <c r="G207" s="23">
        <v>0</v>
      </c>
      <c r="H207" s="23">
        <v>0</v>
      </c>
      <c r="I207" s="23">
        <v>650</v>
      </c>
    </row>
    <row r="208" spans="1:9" ht="14.4" x14ac:dyDescent="0.3">
      <c r="A208" s="15" t="s">
        <v>4</v>
      </c>
      <c r="B208" s="16"/>
      <c r="C208" s="26">
        <f t="shared" ref="C208:I208" si="27">SUM(C205:C207)</f>
        <v>650</v>
      </c>
      <c r="D208" s="26">
        <f t="shared" si="27"/>
        <v>650</v>
      </c>
      <c r="E208" s="23">
        <f t="shared" si="27"/>
        <v>0</v>
      </c>
      <c r="F208" s="23">
        <f t="shared" si="27"/>
        <v>650</v>
      </c>
      <c r="G208" s="23">
        <f t="shared" si="27"/>
        <v>0</v>
      </c>
      <c r="H208" s="23">
        <f>SUM(H205:H207)</f>
        <v>0</v>
      </c>
      <c r="I208" s="23">
        <f t="shared" si="27"/>
        <v>650</v>
      </c>
    </row>
    <row r="209" spans="1:9" ht="14.4" x14ac:dyDescent="0.3">
      <c r="A209" s="15"/>
      <c r="B209" s="16"/>
      <c r="C209" s="17"/>
      <c r="D209" s="17"/>
      <c r="E209" s="28"/>
      <c r="F209" s="28"/>
      <c r="G209" s="28"/>
      <c r="H209" s="28"/>
    </row>
    <row r="210" spans="1:9" ht="14.4" x14ac:dyDescent="0.3">
      <c r="A210" s="15" t="s">
        <v>311</v>
      </c>
      <c r="B210" s="16"/>
      <c r="C210" s="17"/>
      <c r="D210" s="17"/>
      <c r="E210" s="28"/>
      <c r="F210" s="28"/>
      <c r="G210" s="28"/>
      <c r="H210" s="28"/>
    </row>
    <row r="211" spans="1:9" ht="14.4" x14ac:dyDescent="0.3">
      <c r="A211" s="15" t="s">
        <v>11</v>
      </c>
      <c r="B211" s="16" t="s">
        <v>117</v>
      </c>
      <c r="C211" s="23">
        <v>5000</v>
      </c>
      <c r="D211" s="23">
        <v>5000</v>
      </c>
      <c r="E211" s="23">
        <v>0</v>
      </c>
      <c r="F211" s="23">
        <v>0</v>
      </c>
      <c r="G211" s="23">
        <v>5000</v>
      </c>
      <c r="H211" s="23">
        <v>0</v>
      </c>
      <c r="I211" s="23">
        <v>5000</v>
      </c>
    </row>
    <row r="212" spans="1:9" ht="14.4" x14ac:dyDescent="0.3">
      <c r="A212" s="15" t="s">
        <v>4</v>
      </c>
      <c r="B212" s="16"/>
      <c r="C212" s="26">
        <f t="shared" ref="C212:I212" si="28">SUM(C211)</f>
        <v>5000</v>
      </c>
      <c r="D212" s="26">
        <f t="shared" si="28"/>
        <v>5000</v>
      </c>
      <c r="E212" s="23">
        <f t="shared" si="28"/>
        <v>0</v>
      </c>
      <c r="F212" s="23">
        <f t="shared" si="28"/>
        <v>0</v>
      </c>
      <c r="G212" s="23">
        <f t="shared" si="28"/>
        <v>5000</v>
      </c>
      <c r="H212" s="23">
        <f>SUM(H211)</f>
        <v>0</v>
      </c>
      <c r="I212" s="23">
        <f t="shared" si="28"/>
        <v>5000</v>
      </c>
    </row>
    <row r="213" spans="1:9" ht="14.4" x14ac:dyDescent="0.3">
      <c r="A213" s="15"/>
      <c r="B213" s="16"/>
      <c r="C213" s="17"/>
      <c r="D213" s="17"/>
      <c r="E213" s="28"/>
      <c r="F213" s="28"/>
      <c r="G213" s="28"/>
      <c r="H213" s="28"/>
    </row>
    <row r="214" spans="1:9" ht="14.4" x14ac:dyDescent="0.3">
      <c r="A214" s="18" t="s">
        <v>118</v>
      </c>
      <c r="B214" s="16"/>
      <c r="C214" s="17"/>
      <c r="D214" s="17"/>
      <c r="E214" s="28"/>
      <c r="F214" s="28"/>
      <c r="G214" s="28"/>
      <c r="H214" s="28"/>
    </row>
    <row r="215" spans="1:9" ht="14.4" x14ac:dyDescent="0.3">
      <c r="A215" s="15" t="s">
        <v>7</v>
      </c>
      <c r="B215" s="16" t="s">
        <v>119</v>
      </c>
      <c r="C215" s="23">
        <v>860</v>
      </c>
      <c r="D215" s="23">
        <v>860</v>
      </c>
      <c r="E215" s="23">
        <v>198.55</v>
      </c>
      <c r="F215" s="23">
        <v>215</v>
      </c>
      <c r="G215" s="23">
        <v>215</v>
      </c>
      <c r="H215" s="23">
        <v>165.66</v>
      </c>
      <c r="I215" s="23">
        <v>794.21</v>
      </c>
    </row>
    <row r="216" spans="1:9" ht="14.4" x14ac:dyDescent="0.3">
      <c r="A216" s="15" t="s">
        <v>9</v>
      </c>
      <c r="B216" s="16" t="s">
        <v>120</v>
      </c>
      <c r="C216" s="23">
        <v>0</v>
      </c>
      <c r="D216" s="23">
        <v>0</v>
      </c>
      <c r="E216" s="23">
        <v>0</v>
      </c>
      <c r="F216" s="23">
        <v>0</v>
      </c>
      <c r="G216" s="23">
        <v>0</v>
      </c>
      <c r="H216" s="23">
        <v>0</v>
      </c>
      <c r="I216" s="23">
        <v>0</v>
      </c>
    </row>
    <row r="217" spans="1:9" ht="14.4" x14ac:dyDescent="0.3">
      <c r="A217" s="15" t="s">
        <v>11</v>
      </c>
      <c r="B217" s="16" t="s">
        <v>121</v>
      </c>
      <c r="C217" s="23">
        <v>0</v>
      </c>
      <c r="D217" s="23">
        <v>0</v>
      </c>
      <c r="E217" s="23">
        <v>0</v>
      </c>
      <c r="F217" s="23">
        <v>0</v>
      </c>
      <c r="G217" s="23">
        <v>0</v>
      </c>
      <c r="H217" s="23"/>
      <c r="I217" s="23">
        <v>0</v>
      </c>
    </row>
    <row r="218" spans="1:9" ht="14.4" x14ac:dyDescent="0.3">
      <c r="A218" s="15" t="s">
        <v>140</v>
      </c>
      <c r="B218" s="16" t="s">
        <v>341</v>
      </c>
      <c r="C218" s="23">
        <v>0</v>
      </c>
      <c r="D218" s="23">
        <v>0</v>
      </c>
      <c r="E218" s="23">
        <v>16.45</v>
      </c>
      <c r="F218" s="23">
        <v>0</v>
      </c>
      <c r="G218" s="23"/>
      <c r="H218" s="23">
        <v>49.34</v>
      </c>
      <c r="I218" s="23">
        <v>65.790000000000006</v>
      </c>
    </row>
    <row r="219" spans="1:9" ht="14.4" x14ac:dyDescent="0.3">
      <c r="A219" s="15" t="s">
        <v>4</v>
      </c>
      <c r="B219" s="16"/>
      <c r="C219" s="23">
        <f t="shared" ref="C219:I219" si="29">SUM(C215:C218)</f>
        <v>860</v>
      </c>
      <c r="D219" s="23">
        <f t="shared" si="29"/>
        <v>860</v>
      </c>
      <c r="E219" s="23">
        <f t="shared" si="29"/>
        <v>215</v>
      </c>
      <c r="F219" s="23">
        <f t="shared" si="29"/>
        <v>215</v>
      </c>
      <c r="G219" s="23">
        <f t="shared" si="29"/>
        <v>215</v>
      </c>
      <c r="H219" s="23">
        <f>SUM(H215:H218)</f>
        <v>215</v>
      </c>
      <c r="I219" s="23">
        <f t="shared" si="29"/>
        <v>860</v>
      </c>
    </row>
    <row r="220" spans="1:9" ht="14.4" x14ac:dyDescent="0.3">
      <c r="A220" s="15"/>
      <c r="B220" s="16"/>
      <c r="C220" s="17"/>
      <c r="D220" s="17"/>
      <c r="E220" s="28"/>
      <c r="F220" s="28"/>
      <c r="G220" s="28"/>
      <c r="H220" s="28"/>
    </row>
    <row r="221" spans="1:9" ht="14.4" x14ac:dyDescent="0.3">
      <c r="A221" s="18" t="s">
        <v>122</v>
      </c>
      <c r="B221" s="16"/>
      <c r="C221" s="17"/>
      <c r="D221" s="17"/>
      <c r="E221" s="28"/>
      <c r="F221" s="28"/>
      <c r="G221" s="28"/>
      <c r="H221" s="28"/>
    </row>
    <row r="222" spans="1:9" ht="14.4" x14ac:dyDescent="0.3">
      <c r="A222" s="15" t="s">
        <v>7</v>
      </c>
      <c r="B222" s="16" t="s">
        <v>123</v>
      </c>
      <c r="C222" s="23">
        <v>0</v>
      </c>
      <c r="D222" s="23">
        <v>0</v>
      </c>
      <c r="E222" s="23">
        <v>0</v>
      </c>
      <c r="F222" s="23">
        <v>0</v>
      </c>
      <c r="G222" s="23">
        <v>0</v>
      </c>
      <c r="H222" s="23">
        <v>0</v>
      </c>
      <c r="I222" s="23">
        <v>0</v>
      </c>
    </row>
    <row r="223" spans="1:9" ht="14.4" x14ac:dyDescent="0.3">
      <c r="A223" s="15" t="s">
        <v>9</v>
      </c>
      <c r="B223" s="16" t="s">
        <v>124</v>
      </c>
      <c r="C223" s="23">
        <v>0</v>
      </c>
      <c r="D223" s="23">
        <v>0</v>
      </c>
      <c r="E223" s="23">
        <v>0</v>
      </c>
      <c r="F223" s="23">
        <v>0</v>
      </c>
      <c r="G223" s="23">
        <v>0</v>
      </c>
      <c r="H223" s="23">
        <v>0</v>
      </c>
      <c r="I223" s="23">
        <v>0</v>
      </c>
    </row>
    <row r="224" spans="1:9" ht="14.4" x14ac:dyDescent="0.3">
      <c r="A224" s="15" t="s">
        <v>11</v>
      </c>
      <c r="B224" s="16" t="s">
        <v>125</v>
      </c>
      <c r="C224" s="23">
        <v>250</v>
      </c>
      <c r="D224" s="23">
        <v>250</v>
      </c>
      <c r="E224" s="23">
        <v>0</v>
      </c>
      <c r="F224" s="23">
        <v>0</v>
      </c>
      <c r="G224" s="23">
        <v>0</v>
      </c>
      <c r="H224" s="23">
        <v>0</v>
      </c>
      <c r="I224" s="23">
        <v>0</v>
      </c>
    </row>
    <row r="225" spans="1:9" ht="14.4" x14ac:dyDescent="0.3">
      <c r="A225" s="15" t="s">
        <v>4</v>
      </c>
      <c r="B225" s="16"/>
      <c r="C225" s="26">
        <f t="shared" ref="C225:I225" si="30">SUM(C222:C224)</f>
        <v>250</v>
      </c>
      <c r="D225" s="26">
        <f t="shared" si="30"/>
        <v>250</v>
      </c>
      <c r="E225" s="23">
        <f t="shared" si="30"/>
        <v>0</v>
      </c>
      <c r="F225" s="23">
        <f t="shared" si="30"/>
        <v>0</v>
      </c>
      <c r="G225" s="23">
        <f t="shared" si="30"/>
        <v>0</v>
      </c>
      <c r="H225" s="23">
        <f>SUM(H222:H224)</f>
        <v>0</v>
      </c>
      <c r="I225" s="23">
        <f t="shared" si="30"/>
        <v>0</v>
      </c>
    </row>
    <row r="226" spans="1:9" ht="14.4" x14ac:dyDescent="0.3">
      <c r="A226" s="15"/>
      <c r="B226" s="16"/>
      <c r="C226" s="17"/>
      <c r="D226" s="17"/>
      <c r="E226" s="28"/>
      <c r="F226" s="28"/>
      <c r="G226" s="28"/>
      <c r="H226" s="28"/>
    </row>
    <row r="227" spans="1:9" ht="14.4" x14ac:dyDescent="0.3">
      <c r="A227" s="18" t="s">
        <v>126</v>
      </c>
      <c r="B227" s="16"/>
      <c r="C227" s="17"/>
      <c r="D227" s="17"/>
      <c r="E227" s="28"/>
      <c r="F227" s="28"/>
      <c r="G227" s="28"/>
      <c r="H227" s="28"/>
    </row>
    <row r="228" spans="1:9" ht="14.4" x14ac:dyDescent="0.3">
      <c r="A228" s="15" t="s">
        <v>7</v>
      </c>
      <c r="B228" s="16" t="s">
        <v>127</v>
      </c>
      <c r="C228" s="23">
        <v>0</v>
      </c>
      <c r="D228" s="23">
        <v>0</v>
      </c>
      <c r="E228" s="23">
        <v>0</v>
      </c>
      <c r="F228" s="23">
        <v>0</v>
      </c>
      <c r="G228" s="23">
        <v>0</v>
      </c>
      <c r="H228" s="23">
        <v>0</v>
      </c>
      <c r="I228" s="23">
        <v>0</v>
      </c>
    </row>
    <row r="229" spans="1:9" ht="14.4" x14ac:dyDescent="0.3">
      <c r="A229" s="15" t="s">
        <v>9</v>
      </c>
      <c r="B229" s="16" t="s">
        <v>128</v>
      </c>
      <c r="C229" s="23">
        <v>0</v>
      </c>
      <c r="D229" s="23">
        <v>0</v>
      </c>
      <c r="E229" s="23">
        <v>0</v>
      </c>
      <c r="F229" s="23">
        <v>0</v>
      </c>
      <c r="G229" s="23">
        <v>0</v>
      </c>
      <c r="H229" s="23">
        <v>0</v>
      </c>
      <c r="I229" s="23">
        <v>0</v>
      </c>
    </row>
    <row r="230" spans="1:9" ht="14.4" x14ac:dyDescent="0.3">
      <c r="A230" s="15" t="s">
        <v>11</v>
      </c>
      <c r="B230" s="16" t="s">
        <v>129</v>
      </c>
      <c r="C230" s="23">
        <v>2000</v>
      </c>
      <c r="D230" s="23">
        <v>2000</v>
      </c>
      <c r="E230" s="23">
        <v>2000</v>
      </c>
      <c r="F230" s="23">
        <v>0</v>
      </c>
      <c r="G230" s="23">
        <v>0</v>
      </c>
      <c r="H230" s="23">
        <v>0</v>
      </c>
      <c r="I230" s="23">
        <v>2000</v>
      </c>
    </row>
    <row r="231" spans="1:9" ht="14.4" x14ac:dyDescent="0.3">
      <c r="A231" s="15" t="s">
        <v>4</v>
      </c>
      <c r="B231" s="16"/>
      <c r="C231" s="26">
        <f t="shared" ref="C231:I231" si="31">SUM(C228:C230)</f>
        <v>2000</v>
      </c>
      <c r="D231" s="26">
        <f t="shared" si="31"/>
        <v>2000</v>
      </c>
      <c r="E231" s="23">
        <f t="shared" si="31"/>
        <v>2000</v>
      </c>
      <c r="F231" s="23">
        <f t="shared" si="31"/>
        <v>0</v>
      </c>
      <c r="G231" s="23">
        <f t="shared" si="31"/>
        <v>0</v>
      </c>
      <c r="H231" s="23">
        <f>SUM(H228:H230)</f>
        <v>0</v>
      </c>
      <c r="I231" s="23">
        <f t="shared" si="31"/>
        <v>2000</v>
      </c>
    </row>
    <row r="232" spans="1:9" ht="14.4" x14ac:dyDescent="0.3">
      <c r="A232" s="15"/>
      <c r="B232" s="16"/>
      <c r="C232" s="17"/>
      <c r="D232" s="17"/>
      <c r="E232" s="28"/>
      <c r="F232" s="28"/>
      <c r="G232" s="28"/>
      <c r="H232" s="28"/>
    </row>
    <row r="233" spans="1:9" ht="16.2" x14ac:dyDescent="0.45">
      <c r="A233" s="21" t="s">
        <v>130</v>
      </c>
      <c r="B233" s="16"/>
      <c r="C233" s="29">
        <f t="shared" ref="C233:I233" si="32">SUM(C202,C208,C212,C219,C225,C231)</f>
        <v>34760</v>
      </c>
      <c r="D233" s="29">
        <f t="shared" si="32"/>
        <v>34760</v>
      </c>
      <c r="E233" s="40">
        <f t="shared" si="32"/>
        <v>2215</v>
      </c>
      <c r="F233" s="40">
        <f t="shared" si="32"/>
        <v>865</v>
      </c>
      <c r="G233" s="40">
        <f t="shared" si="32"/>
        <v>10422.59</v>
      </c>
      <c r="H233" s="40">
        <f>SUM(H202,H208,H212,H219,H225,H231)</f>
        <v>215</v>
      </c>
      <c r="I233" s="29">
        <f t="shared" si="32"/>
        <v>13717.59</v>
      </c>
    </row>
    <row r="234" spans="1:9" ht="14.4" x14ac:dyDescent="0.3">
      <c r="A234" s="15"/>
      <c r="B234" s="16"/>
      <c r="C234" s="17"/>
      <c r="D234" s="17"/>
      <c r="E234" s="28"/>
      <c r="F234" s="28"/>
      <c r="G234" s="28"/>
      <c r="H234" s="28"/>
    </row>
    <row r="235" spans="1:9" ht="14.4" x14ac:dyDescent="0.3">
      <c r="A235" s="21" t="s">
        <v>131</v>
      </c>
      <c r="B235" s="16"/>
      <c r="C235" s="17"/>
      <c r="D235" s="17"/>
      <c r="E235" s="28"/>
      <c r="F235" s="28"/>
      <c r="G235" s="28"/>
      <c r="H235" s="28"/>
    </row>
    <row r="236" spans="1:9" ht="14.4" x14ac:dyDescent="0.3">
      <c r="A236" s="15"/>
      <c r="B236" s="16"/>
      <c r="C236" s="17"/>
      <c r="D236" s="17"/>
      <c r="E236" s="28"/>
      <c r="F236" s="28"/>
      <c r="G236" s="28"/>
      <c r="H236" s="28"/>
    </row>
    <row r="237" spans="1:9" ht="14.4" x14ac:dyDescent="0.3">
      <c r="A237" s="18" t="s">
        <v>132</v>
      </c>
      <c r="B237" s="16"/>
      <c r="C237" s="17"/>
      <c r="D237" s="17"/>
      <c r="E237" s="28"/>
      <c r="F237" s="28"/>
      <c r="G237" s="28"/>
      <c r="H237" s="28"/>
    </row>
    <row r="238" spans="1:9" ht="14.4" x14ac:dyDescent="0.3">
      <c r="A238" s="15" t="s">
        <v>7</v>
      </c>
      <c r="B238" s="16" t="s">
        <v>133</v>
      </c>
      <c r="C238" s="23">
        <v>5000</v>
      </c>
      <c r="D238" s="23">
        <v>5000</v>
      </c>
      <c r="E238" s="23">
        <v>1065.5899999999999</v>
      </c>
      <c r="F238" s="23">
        <v>1346.17</v>
      </c>
      <c r="G238" s="23">
        <v>1153.8599999999999</v>
      </c>
      <c r="H238" s="23">
        <v>1051.8800000000001</v>
      </c>
      <c r="I238" s="23">
        <v>4617.5</v>
      </c>
    </row>
    <row r="239" spans="1:9" ht="14.4" x14ac:dyDescent="0.3">
      <c r="A239" s="15" t="s">
        <v>9</v>
      </c>
      <c r="B239" s="16" t="s">
        <v>134</v>
      </c>
      <c r="C239" s="23">
        <v>0</v>
      </c>
      <c r="D239" s="23">
        <v>0</v>
      </c>
      <c r="E239" s="23">
        <v>0</v>
      </c>
      <c r="F239" s="23">
        <v>0</v>
      </c>
      <c r="G239" s="23">
        <v>0</v>
      </c>
      <c r="H239" s="23">
        <v>0</v>
      </c>
      <c r="I239" s="23">
        <v>0</v>
      </c>
    </row>
    <row r="240" spans="1:9" ht="14.4" x14ac:dyDescent="0.3">
      <c r="A240" s="15" t="s">
        <v>11</v>
      </c>
      <c r="B240" s="16" t="s">
        <v>135</v>
      </c>
      <c r="C240" s="23">
        <v>7200</v>
      </c>
      <c r="D240" s="23">
        <v>7200</v>
      </c>
      <c r="E240" s="23">
        <v>554</v>
      </c>
      <c r="F240" s="23">
        <v>2287.2399999999998</v>
      </c>
      <c r="G240" s="23">
        <v>1131.97</v>
      </c>
      <c r="H240" s="23">
        <v>1951.58</v>
      </c>
      <c r="I240" s="23">
        <v>5924.79</v>
      </c>
    </row>
    <row r="241" spans="1:9" ht="14.4" x14ac:dyDescent="0.3">
      <c r="A241" s="15" t="s">
        <v>140</v>
      </c>
      <c r="B241" s="16" t="s">
        <v>342</v>
      </c>
      <c r="C241" s="23">
        <v>0</v>
      </c>
      <c r="D241" s="23">
        <v>0</v>
      </c>
      <c r="E241" s="23">
        <v>88.27</v>
      </c>
      <c r="F241" s="23">
        <v>0</v>
      </c>
      <c r="G241" s="23">
        <v>0</v>
      </c>
      <c r="H241" s="23">
        <v>294.23</v>
      </c>
      <c r="I241" s="23">
        <v>382.5</v>
      </c>
    </row>
    <row r="242" spans="1:9" ht="14.4" x14ac:dyDescent="0.3">
      <c r="A242" s="15" t="s">
        <v>4</v>
      </c>
      <c r="B242" s="16"/>
      <c r="C242" s="23">
        <f t="shared" ref="C242:I242" si="33">SUM(C238:C241)</f>
        <v>12200</v>
      </c>
      <c r="D242" s="23">
        <f t="shared" si="33"/>
        <v>12200</v>
      </c>
      <c r="E242" s="23">
        <f t="shared" si="33"/>
        <v>1707.86</v>
      </c>
      <c r="F242" s="23">
        <f t="shared" si="33"/>
        <v>3633.41</v>
      </c>
      <c r="G242" s="23">
        <f t="shared" si="33"/>
        <v>2285.83</v>
      </c>
      <c r="H242" s="23">
        <f>SUM(H238:H241)</f>
        <v>3297.69</v>
      </c>
      <c r="I242" s="23">
        <f t="shared" si="33"/>
        <v>10924.79</v>
      </c>
    </row>
    <row r="243" spans="1:9" ht="14.4" x14ac:dyDescent="0.3">
      <c r="A243" s="15"/>
      <c r="B243" s="16"/>
      <c r="C243" s="17"/>
      <c r="D243" s="17"/>
      <c r="E243" s="28"/>
      <c r="F243" s="28"/>
      <c r="G243" s="28"/>
      <c r="H243" s="28"/>
    </row>
    <row r="244" spans="1:9" ht="14.4" x14ac:dyDescent="0.3">
      <c r="A244" s="18" t="s">
        <v>136</v>
      </c>
      <c r="B244" s="16"/>
      <c r="C244" s="17"/>
      <c r="D244" s="17"/>
      <c r="E244" s="28"/>
      <c r="F244" s="28"/>
      <c r="G244" s="28"/>
      <c r="H244" s="28"/>
    </row>
    <row r="245" spans="1:9" ht="14.4" x14ac:dyDescent="0.3">
      <c r="A245" s="15" t="s">
        <v>11</v>
      </c>
      <c r="B245" s="16" t="s">
        <v>137</v>
      </c>
      <c r="C245" s="23">
        <v>0</v>
      </c>
      <c r="D245" s="23">
        <v>0</v>
      </c>
      <c r="E245" s="23">
        <v>0</v>
      </c>
      <c r="F245" s="23">
        <v>0</v>
      </c>
      <c r="G245" s="23">
        <v>0</v>
      </c>
      <c r="H245" s="23">
        <v>0</v>
      </c>
      <c r="I245" s="23">
        <v>0</v>
      </c>
    </row>
    <row r="246" spans="1:9" ht="14.4" x14ac:dyDescent="0.3">
      <c r="A246" s="15" t="s">
        <v>4</v>
      </c>
      <c r="B246" s="16"/>
      <c r="C246" s="23">
        <f t="shared" ref="C246:I246" si="34">SUM(C245)</f>
        <v>0</v>
      </c>
      <c r="D246" s="23">
        <f t="shared" si="34"/>
        <v>0</v>
      </c>
      <c r="E246" s="23">
        <f t="shared" si="34"/>
        <v>0</v>
      </c>
      <c r="F246" s="23">
        <f t="shared" si="34"/>
        <v>0</v>
      </c>
      <c r="G246" s="23">
        <f t="shared" si="34"/>
        <v>0</v>
      </c>
      <c r="H246" s="23">
        <f>SUM(H245)</f>
        <v>0</v>
      </c>
      <c r="I246" s="23">
        <f t="shared" si="34"/>
        <v>0</v>
      </c>
    </row>
    <row r="247" spans="1:9" ht="14.4" x14ac:dyDescent="0.3">
      <c r="A247" s="15"/>
      <c r="B247" s="16"/>
      <c r="C247" s="17"/>
      <c r="D247" s="17"/>
      <c r="E247" s="28"/>
      <c r="F247" s="28"/>
      <c r="G247" s="28"/>
      <c r="H247" s="28"/>
    </row>
    <row r="248" spans="1:9" ht="14.4" x14ac:dyDescent="0.3">
      <c r="A248" s="18" t="s">
        <v>238</v>
      </c>
      <c r="B248" s="16"/>
      <c r="C248" s="17"/>
      <c r="D248" s="17"/>
      <c r="E248" s="28"/>
      <c r="F248" s="28"/>
      <c r="G248" s="28"/>
      <c r="H248" s="28"/>
    </row>
    <row r="249" spans="1:9" ht="14.4" x14ac:dyDescent="0.3">
      <c r="A249" s="15" t="s">
        <v>7</v>
      </c>
      <c r="B249" s="16" t="s">
        <v>239</v>
      </c>
      <c r="C249" s="23">
        <v>3915</v>
      </c>
      <c r="D249" s="23">
        <v>3915</v>
      </c>
      <c r="E249" s="23">
        <v>0</v>
      </c>
      <c r="F249" s="23">
        <v>1405.06</v>
      </c>
      <c r="G249" s="23">
        <v>1655.4</v>
      </c>
      <c r="H249" s="23">
        <v>-540.6</v>
      </c>
      <c r="I249" s="23">
        <v>2519.86</v>
      </c>
    </row>
    <row r="250" spans="1:9" ht="14.4" x14ac:dyDescent="0.3">
      <c r="A250" s="15" t="s">
        <v>9</v>
      </c>
      <c r="B250" s="16" t="s">
        <v>240</v>
      </c>
      <c r="C250" s="23">
        <v>0</v>
      </c>
      <c r="D250" s="23">
        <v>0</v>
      </c>
      <c r="E250" s="23">
        <v>0</v>
      </c>
      <c r="F250" s="23">
        <v>0</v>
      </c>
      <c r="G250" s="23">
        <v>0</v>
      </c>
      <c r="H250" s="23">
        <v>0</v>
      </c>
      <c r="I250" s="23">
        <v>0</v>
      </c>
    </row>
    <row r="251" spans="1:9" ht="14.4" x14ac:dyDescent="0.3">
      <c r="A251" s="15" t="s">
        <v>11</v>
      </c>
      <c r="B251" s="16" t="s">
        <v>241</v>
      </c>
      <c r="C251" s="23">
        <v>250</v>
      </c>
      <c r="D251" s="23">
        <v>250</v>
      </c>
      <c r="E251" s="23">
        <v>0</v>
      </c>
      <c r="F251" s="23">
        <v>0</v>
      </c>
      <c r="G251" s="23">
        <v>0</v>
      </c>
      <c r="H251" s="23">
        <v>0</v>
      </c>
      <c r="I251" s="23">
        <v>0</v>
      </c>
    </row>
    <row r="252" spans="1:9" ht="14.4" x14ac:dyDescent="0.3">
      <c r="A252" s="15" t="s">
        <v>140</v>
      </c>
      <c r="B252" s="16" t="s">
        <v>343</v>
      </c>
      <c r="C252" s="23">
        <v>0</v>
      </c>
      <c r="D252" s="23">
        <v>0</v>
      </c>
      <c r="E252" s="23">
        <v>0</v>
      </c>
      <c r="F252" s="23">
        <v>0</v>
      </c>
      <c r="G252" s="23">
        <v>0</v>
      </c>
      <c r="H252" s="23">
        <v>540.6</v>
      </c>
      <c r="I252" s="23">
        <v>540.6</v>
      </c>
    </row>
    <row r="253" spans="1:9" ht="14.4" x14ac:dyDescent="0.3">
      <c r="A253" s="15" t="s">
        <v>4</v>
      </c>
      <c r="B253" s="16"/>
      <c r="C253" s="26">
        <f t="shared" ref="C253:I253" si="35">SUM(C249:C252)</f>
        <v>4165</v>
      </c>
      <c r="D253" s="26">
        <f t="shared" si="35"/>
        <v>4165</v>
      </c>
      <c r="E253" s="23">
        <f t="shared" si="35"/>
        <v>0</v>
      </c>
      <c r="F253" s="23">
        <f t="shared" si="35"/>
        <v>1405.06</v>
      </c>
      <c r="G253" s="23">
        <f t="shared" si="35"/>
        <v>1655.4</v>
      </c>
      <c r="H253" s="23">
        <f>SUM(H249:H252)</f>
        <v>0</v>
      </c>
      <c r="I253" s="23">
        <f t="shared" si="35"/>
        <v>3060.46</v>
      </c>
    </row>
    <row r="254" spans="1:9" ht="14.4" x14ac:dyDescent="0.3">
      <c r="A254" s="15"/>
      <c r="B254" s="16"/>
      <c r="C254" s="17"/>
      <c r="D254" s="17"/>
      <c r="E254" s="28"/>
      <c r="F254" s="28"/>
      <c r="G254" s="28"/>
      <c r="H254" s="28"/>
    </row>
    <row r="255" spans="1:9" x14ac:dyDescent="0.4">
      <c r="A255" s="21" t="s">
        <v>138</v>
      </c>
      <c r="B255" s="16"/>
      <c r="C255" s="29">
        <f>SUM(C242,C246,C253)</f>
        <v>16365</v>
      </c>
      <c r="D255" s="29">
        <f>SUM(D242,D246,D253)</f>
        <v>16365</v>
      </c>
      <c r="E255" s="29">
        <f>SUM(E242)</f>
        <v>1707.86</v>
      </c>
      <c r="F255" s="29">
        <f>SUM(F242,F246,F253)</f>
        <v>5038.4699999999993</v>
      </c>
      <c r="G255" s="29">
        <f>SUM(G242,G253)</f>
        <v>3941.23</v>
      </c>
      <c r="H255" s="29">
        <f>SUM(H242,H246,H253)</f>
        <v>3297.69</v>
      </c>
      <c r="I255" s="29">
        <f>SUM(I242,I253)</f>
        <v>13985.25</v>
      </c>
    </row>
    <row r="256" spans="1:9" ht="14.4" x14ac:dyDescent="0.3">
      <c r="A256" s="21"/>
      <c r="B256" s="16"/>
      <c r="C256" s="17"/>
      <c r="D256" s="17"/>
      <c r="E256" s="28"/>
      <c r="F256" s="28"/>
      <c r="G256" s="28"/>
      <c r="H256" s="28"/>
    </row>
    <row r="257" spans="1:9" ht="14.4" x14ac:dyDescent="0.3">
      <c r="A257" s="21" t="s">
        <v>139</v>
      </c>
      <c r="B257" s="16"/>
      <c r="C257" s="17"/>
      <c r="D257" s="17"/>
      <c r="E257" s="28"/>
      <c r="F257" s="28"/>
      <c r="G257" s="28"/>
      <c r="H257" s="28"/>
    </row>
    <row r="258" spans="1:9" ht="14.4" x14ac:dyDescent="0.3">
      <c r="A258" s="18" t="s">
        <v>140</v>
      </c>
      <c r="B258" s="16"/>
      <c r="C258" s="17"/>
      <c r="D258" s="17"/>
      <c r="E258" s="28"/>
      <c r="F258" s="28"/>
      <c r="G258" s="28"/>
      <c r="H258" s="28"/>
    </row>
    <row r="259" spans="1:9" ht="14.4" x14ac:dyDescent="0.3">
      <c r="A259" s="15" t="s">
        <v>141</v>
      </c>
      <c r="B259" s="16" t="s">
        <v>142</v>
      </c>
      <c r="C259" s="23">
        <v>23060</v>
      </c>
      <c r="D259" s="23">
        <v>24477</v>
      </c>
      <c r="E259" s="23">
        <v>0</v>
      </c>
      <c r="F259" s="23">
        <v>0</v>
      </c>
      <c r="G259" s="23">
        <v>0</v>
      </c>
      <c r="H259" s="23">
        <v>24477</v>
      </c>
      <c r="I259" s="23">
        <v>24477</v>
      </c>
    </row>
    <row r="260" spans="1:9" ht="14.4" x14ac:dyDescent="0.3">
      <c r="A260" s="15" t="s">
        <v>143</v>
      </c>
      <c r="B260" s="16" t="s">
        <v>144</v>
      </c>
      <c r="C260" s="23">
        <v>20530</v>
      </c>
      <c r="D260" s="23">
        <v>20530</v>
      </c>
      <c r="E260" s="23">
        <v>5234.63</v>
      </c>
      <c r="F260" s="23">
        <v>5158.83</v>
      </c>
      <c r="G260" s="23">
        <v>4686.7700000000004</v>
      </c>
      <c r="H260" s="23">
        <v>5042.8500000000004</v>
      </c>
      <c r="I260" s="23">
        <v>20123.080000000002</v>
      </c>
    </row>
    <row r="261" spans="1:9" ht="14.4" x14ac:dyDescent="0.3">
      <c r="A261" s="15" t="s">
        <v>313</v>
      </c>
      <c r="B261" s="16" t="s">
        <v>314</v>
      </c>
      <c r="C261" s="23">
        <v>0</v>
      </c>
      <c r="D261" s="23">
        <v>0</v>
      </c>
      <c r="E261" s="23">
        <v>0</v>
      </c>
      <c r="F261" s="23">
        <v>0</v>
      </c>
      <c r="G261" s="23">
        <v>0</v>
      </c>
      <c r="H261" s="23">
        <v>0</v>
      </c>
      <c r="I261" s="23">
        <v>0</v>
      </c>
    </row>
    <row r="262" spans="1:9" ht="14.4" x14ac:dyDescent="0.3">
      <c r="A262" s="15" t="s">
        <v>261</v>
      </c>
      <c r="B262" s="16" t="s">
        <v>147</v>
      </c>
      <c r="C262" s="23">
        <v>250</v>
      </c>
      <c r="D262" s="23">
        <v>250</v>
      </c>
      <c r="E262" s="23">
        <v>61.8</v>
      </c>
      <c r="F262" s="23">
        <v>61.8</v>
      </c>
      <c r="G262" s="23">
        <v>61.8</v>
      </c>
      <c r="H262" s="23">
        <v>61.8</v>
      </c>
      <c r="I262" s="23">
        <v>247.2</v>
      </c>
    </row>
    <row r="263" spans="1:9" ht="14.4" x14ac:dyDescent="0.3">
      <c r="A263" s="15" t="s">
        <v>145</v>
      </c>
      <c r="B263" s="16" t="s">
        <v>146</v>
      </c>
      <c r="C263" s="23">
        <v>17852</v>
      </c>
      <c r="D263" s="23">
        <v>17906</v>
      </c>
      <c r="E263" s="23">
        <v>5143.34</v>
      </c>
      <c r="F263" s="23">
        <v>6970.14</v>
      </c>
      <c r="G263" s="23">
        <v>3422.9</v>
      </c>
      <c r="H263" s="23">
        <v>2368.66</v>
      </c>
      <c r="I263" s="23">
        <v>17905.04</v>
      </c>
    </row>
    <row r="264" spans="1:9" ht="14.4" x14ac:dyDescent="0.3">
      <c r="A264" s="15" t="s">
        <v>300</v>
      </c>
      <c r="B264" s="16" t="s">
        <v>315</v>
      </c>
      <c r="C264" s="23">
        <v>0</v>
      </c>
      <c r="D264" s="23">
        <v>32</v>
      </c>
      <c r="E264" s="23">
        <v>0</v>
      </c>
      <c r="F264" s="23">
        <v>0</v>
      </c>
      <c r="G264" s="23">
        <v>0</v>
      </c>
      <c r="H264" s="23">
        <v>31.3</v>
      </c>
      <c r="I264" s="23">
        <v>31.3</v>
      </c>
    </row>
    <row r="265" spans="1:9" ht="14.4" x14ac:dyDescent="0.3">
      <c r="A265" s="15"/>
      <c r="B265" s="16"/>
      <c r="C265" s="17"/>
      <c r="D265" s="17"/>
      <c r="E265" s="23"/>
      <c r="F265" s="23"/>
      <c r="G265" s="23"/>
      <c r="H265" s="23"/>
      <c r="I265" s="23"/>
    </row>
    <row r="266" spans="1:9" x14ac:dyDescent="0.4">
      <c r="A266" s="21" t="s">
        <v>148</v>
      </c>
      <c r="B266" s="16"/>
      <c r="C266" s="29">
        <f t="shared" ref="C266:I266" si="36">SUM(C259:C265)</f>
        <v>61692</v>
      </c>
      <c r="D266" s="29">
        <f t="shared" si="36"/>
        <v>63195</v>
      </c>
      <c r="E266" s="25">
        <f t="shared" si="36"/>
        <v>10439.77</v>
      </c>
      <c r="F266" s="25">
        <f t="shared" si="36"/>
        <v>12190.77</v>
      </c>
      <c r="G266" s="25">
        <f t="shared" si="36"/>
        <v>8171.4700000000012</v>
      </c>
      <c r="H266" s="25">
        <f>SUM(H259:H265)</f>
        <v>31981.609999999997</v>
      </c>
      <c r="I266" s="25">
        <f t="shared" si="36"/>
        <v>62783.62</v>
      </c>
    </row>
    <row r="267" spans="1:9" ht="14.4" x14ac:dyDescent="0.3">
      <c r="A267" s="15"/>
      <c r="B267" s="16"/>
      <c r="C267" s="17"/>
      <c r="D267" s="17"/>
      <c r="E267" s="28"/>
      <c r="F267" s="28"/>
      <c r="G267" s="28"/>
      <c r="H267" s="28"/>
    </row>
    <row r="268" spans="1:9" x14ac:dyDescent="0.4">
      <c r="A268" s="21" t="s">
        <v>271</v>
      </c>
      <c r="B268" s="16"/>
      <c r="C268" s="29">
        <f t="shared" ref="C268:I268" si="37">SUM(C104,C135,C157,C172,C179,C193,C233,C255,C266)</f>
        <v>758174</v>
      </c>
      <c r="D268" s="29">
        <f t="shared" si="37"/>
        <v>758174</v>
      </c>
      <c r="E268" s="29">
        <f t="shared" si="37"/>
        <v>133844.37</v>
      </c>
      <c r="F268" s="29">
        <f t="shared" si="37"/>
        <v>212140.25999999998</v>
      </c>
      <c r="G268" s="29">
        <f t="shared" si="37"/>
        <v>115160.60999999997</v>
      </c>
      <c r="H268" s="29">
        <f t="shared" si="37"/>
        <v>189858.28</v>
      </c>
      <c r="I268" s="29">
        <f t="shared" si="37"/>
        <v>651003.5199999999</v>
      </c>
    </row>
    <row r="269" spans="1:9" ht="14.4" x14ac:dyDescent="0.3">
      <c r="A269" s="21" t="s">
        <v>152</v>
      </c>
      <c r="B269" s="16"/>
      <c r="C269" s="17"/>
      <c r="D269" s="17"/>
      <c r="E269" s="28"/>
      <c r="F269" s="28"/>
      <c r="G269" s="28"/>
      <c r="H269" s="28"/>
    </row>
    <row r="270" spans="1:9" x14ac:dyDescent="0.4">
      <c r="A270" s="15" t="s">
        <v>257</v>
      </c>
      <c r="B270" s="16" t="s">
        <v>258</v>
      </c>
      <c r="C270" s="25">
        <v>432036</v>
      </c>
      <c r="D270" s="25">
        <v>432036</v>
      </c>
      <c r="E270" s="30">
        <v>432036</v>
      </c>
      <c r="F270" s="30">
        <v>0</v>
      </c>
      <c r="G270" s="30">
        <v>0</v>
      </c>
      <c r="H270" s="30">
        <v>0</v>
      </c>
      <c r="I270" s="30">
        <v>432036</v>
      </c>
    </row>
    <row r="271" spans="1:9" ht="14.4" x14ac:dyDescent="0.3">
      <c r="A271" s="15"/>
      <c r="B271" s="16"/>
      <c r="C271" s="17"/>
      <c r="D271" s="17"/>
      <c r="E271" s="28"/>
      <c r="F271" s="28"/>
      <c r="G271" s="28"/>
      <c r="H271" s="28"/>
    </row>
    <row r="272" spans="1:9" ht="14.4" x14ac:dyDescent="0.3">
      <c r="A272" s="18" t="s">
        <v>153</v>
      </c>
      <c r="B272" s="16"/>
      <c r="C272" s="17"/>
      <c r="D272" s="17"/>
      <c r="E272" s="28"/>
      <c r="F272" s="28"/>
      <c r="G272" s="28"/>
      <c r="H272" s="28"/>
    </row>
    <row r="273" spans="1:9" ht="14.4" x14ac:dyDescent="0.3">
      <c r="A273" s="15" t="s">
        <v>242</v>
      </c>
      <c r="B273" s="16" t="s">
        <v>154</v>
      </c>
      <c r="C273" s="23">
        <v>3700</v>
      </c>
      <c r="D273" s="23">
        <v>3700</v>
      </c>
      <c r="E273" s="23">
        <v>3629.5</v>
      </c>
      <c r="F273" s="23">
        <v>0</v>
      </c>
      <c r="G273" s="23">
        <v>0</v>
      </c>
      <c r="H273" s="23">
        <f ca="1">H273:H308</f>
        <v>0</v>
      </c>
      <c r="I273" s="23">
        <v>3629.5</v>
      </c>
    </row>
    <row r="274" spans="1:9" ht="14.4" x14ac:dyDescent="0.3">
      <c r="A274" s="15" t="s">
        <v>155</v>
      </c>
      <c r="B274" s="16" t="s">
        <v>156</v>
      </c>
      <c r="C274" s="23">
        <v>7000</v>
      </c>
      <c r="D274" s="23">
        <v>7000</v>
      </c>
      <c r="E274" s="23">
        <v>3328.48</v>
      </c>
      <c r="F274" s="23">
        <v>4655.0600000000004</v>
      </c>
      <c r="G274" s="23">
        <v>0</v>
      </c>
      <c r="H274" s="23">
        <f ca="1">H274:H309</f>
        <v>0</v>
      </c>
      <c r="I274" s="23">
        <v>7983.54</v>
      </c>
    </row>
    <row r="275" spans="1:9" ht="14.4" x14ac:dyDescent="0.3">
      <c r="A275" s="15" t="s">
        <v>301</v>
      </c>
      <c r="B275" s="16" t="s">
        <v>302</v>
      </c>
      <c r="C275" s="23">
        <v>0</v>
      </c>
      <c r="D275" s="23">
        <v>0</v>
      </c>
      <c r="E275" s="23">
        <v>116.95</v>
      </c>
      <c r="F275" s="23">
        <v>0.33</v>
      </c>
      <c r="G275" s="23">
        <v>0.28000000000000003</v>
      </c>
      <c r="H275" s="23">
        <v>0.22</v>
      </c>
      <c r="I275" s="23">
        <v>117.78</v>
      </c>
    </row>
    <row r="276" spans="1:9" ht="14.4" x14ac:dyDescent="0.3">
      <c r="A276" s="15" t="s">
        <v>243</v>
      </c>
      <c r="B276" s="16" t="s">
        <v>157</v>
      </c>
      <c r="C276" s="23">
        <v>36000</v>
      </c>
      <c r="D276" s="23">
        <v>36000</v>
      </c>
      <c r="E276" s="23">
        <v>38369.300000000003</v>
      </c>
      <c r="F276" s="23">
        <v>0</v>
      </c>
      <c r="G276" s="23">
        <v>0</v>
      </c>
      <c r="H276" s="23">
        <f ca="1">H276:H311</f>
        <v>0</v>
      </c>
      <c r="I276" s="23">
        <v>38369.300000000003</v>
      </c>
    </row>
    <row r="277" spans="1:9" ht="14.4" x14ac:dyDescent="0.3">
      <c r="A277" s="15"/>
      <c r="B277" s="16"/>
      <c r="C277" s="17"/>
      <c r="D277" s="17"/>
      <c r="E277" s="28"/>
      <c r="F277" s="28"/>
      <c r="G277" s="28"/>
      <c r="H277" s="41"/>
    </row>
    <row r="278" spans="1:9" ht="14.4" x14ac:dyDescent="0.3">
      <c r="A278" s="18" t="s">
        <v>158</v>
      </c>
      <c r="B278" s="16"/>
      <c r="C278" s="17"/>
      <c r="D278" s="17"/>
      <c r="E278" s="28"/>
      <c r="F278" s="28"/>
      <c r="G278" s="28"/>
      <c r="H278" s="41"/>
    </row>
    <row r="279" spans="1:9" ht="14.4" x14ac:dyDescent="0.3">
      <c r="A279" s="18" t="s">
        <v>360</v>
      </c>
      <c r="B279" s="16" t="s">
        <v>361</v>
      </c>
      <c r="C279" s="23">
        <v>0</v>
      </c>
      <c r="D279" s="23">
        <v>0</v>
      </c>
      <c r="E279" s="34">
        <v>0</v>
      </c>
      <c r="F279" s="34">
        <v>40.130000000000003</v>
      </c>
      <c r="G279" s="34">
        <v>0</v>
      </c>
      <c r="H279" s="34">
        <v>247.28</v>
      </c>
      <c r="I279" s="23">
        <v>287.41000000000003</v>
      </c>
    </row>
    <row r="280" spans="1:9" ht="14.4" x14ac:dyDescent="0.3">
      <c r="A280" s="15" t="s">
        <v>159</v>
      </c>
      <c r="B280" s="16" t="s">
        <v>160</v>
      </c>
      <c r="C280" s="23">
        <v>1000</v>
      </c>
      <c r="D280" s="23">
        <v>1000</v>
      </c>
      <c r="E280" s="23">
        <v>95.37</v>
      </c>
      <c r="F280" s="23">
        <v>261.49</v>
      </c>
      <c r="G280" s="23">
        <v>658.76</v>
      </c>
      <c r="H280" s="23">
        <v>475.7</v>
      </c>
      <c r="I280" s="23">
        <v>1491.32</v>
      </c>
    </row>
    <row r="281" spans="1:9" ht="14.4" x14ac:dyDescent="0.3">
      <c r="A281" s="15" t="s">
        <v>303</v>
      </c>
      <c r="B281" s="16" t="s">
        <v>304</v>
      </c>
      <c r="C281" s="23">
        <v>700</v>
      </c>
      <c r="D281" s="23">
        <v>700</v>
      </c>
      <c r="E281" s="23">
        <v>250</v>
      </c>
      <c r="F281" s="23">
        <v>90</v>
      </c>
      <c r="G281" s="23">
        <v>420</v>
      </c>
      <c r="H281" s="23">
        <v>380</v>
      </c>
      <c r="I281" s="23">
        <v>1140</v>
      </c>
    </row>
    <row r="282" spans="1:9" ht="14.4" x14ac:dyDescent="0.3">
      <c r="A282" s="15" t="s">
        <v>305</v>
      </c>
      <c r="B282" s="16" t="s">
        <v>306</v>
      </c>
      <c r="C282" s="23">
        <v>0</v>
      </c>
      <c r="D282" s="23">
        <v>0</v>
      </c>
      <c r="E282" s="23">
        <v>0</v>
      </c>
      <c r="F282" s="23">
        <v>0</v>
      </c>
      <c r="G282" s="23"/>
      <c r="H282" s="23">
        <f t="shared" ref="H282:H290" ca="1" si="38">H282:H316</f>
        <v>0</v>
      </c>
      <c r="I282" s="23">
        <v>0</v>
      </c>
    </row>
    <row r="283" spans="1:9" ht="14.4" x14ac:dyDescent="0.3">
      <c r="A283" s="15" t="s">
        <v>161</v>
      </c>
      <c r="B283" s="16" t="s">
        <v>162</v>
      </c>
      <c r="C283" s="23">
        <v>500</v>
      </c>
      <c r="D283" s="23">
        <v>500</v>
      </c>
      <c r="E283" s="23">
        <v>175</v>
      </c>
      <c r="F283" s="23">
        <v>175</v>
      </c>
      <c r="G283" s="23">
        <v>100</v>
      </c>
      <c r="H283" s="23">
        <v>150</v>
      </c>
      <c r="I283" s="23">
        <v>600</v>
      </c>
    </row>
    <row r="284" spans="1:9" ht="14.4" x14ac:dyDescent="0.3">
      <c r="A284" s="15"/>
      <c r="B284" s="16"/>
      <c r="C284" s="17"/>
      <c r="D284" s="17"/>
      <c r="E284" s="28"/>
      <c r="F284" s="28"/>
      <c r="G284" s="28"/>
      <c r="H284" s="41"/>
    </row>
    <row r="285" spans="1:9" ht="14.4" x14ac:dyDescent="0.3">
      <c r="A285" s="18" t="s">
        <v>163</v>
      </c>
      <c r="B285" s="16"/>
      <c r="C285" s="17"/>
      <c r="D285" s="17"/>
      <c r="E285" s="28"/>
      <c r="F285" s="28"/>
      <c r="G285" s="28"/>
      <c r="H285" s="41"/>
    </row>
    <row r="286" spans="1:9" ht="14.4" x14ac:dyDescent="0.3">
      <c r="A286" s="15" t="s">
        <v>164</v>
      </c>
      <c r="B286" s="16" t="s">
        <v>165</v>
      </c>
      <c r="C286" s="23">
        <v>4000</v>
      </c>
      <c r="D286" s="23">
        <v>4000</v>
      </c>
      <c r="E286" s="17">
        <v>138.38</v>
      </c>
      <c r="F286" s="17">
        <v>141.13</v>
      </c>
      <c r="G286" s="17">
        <v>40.07</v>
      </c>
      <c r="H286" s="26">
        <v>48.57</v>
      </c>
      <c r="I286" s="23">
        <v>368.15</v>
      </c>
    </row>
    <row r="287" spans="1:9" ht="14.4" x14ac:dyDescent="0.3">
      <c r="A287" s="15"/>
      <c r="B287" s="16"/>
      <c r="C287" s="17"/>
      <c r="D287" s="17"/>
      <c r="E287" s="28"/>
      <c r="F287" s="28"/>
      <c r="G287" s="28"/>
      <c r="H287" s="41">
        <f t="shared" ca="1" si="38"/>
        <v>0</v>
      </c>
    </row>
    <row r="288" spans="1:9" ht="14.4" x14ac:dyDescent="0.3">
      <c r="A288" s="18" t="s">
        <v>166</v>
      </c>
      <c r="B288" s="16"/>
      <c r="C288" s="17"/>
      <c r="D288" s="17"/>
      <c r="E288" s="28"/>
      <c r="F288" s="28"/>
      <c r="G288" s="28"/>
      <c r="H288" s="41">
        <f t="shared" ca="1" si="38"/>
        <v>0</v>
      </c>
    </row>
    <row r="289" spans="1:9" ht="14.4" x14ac:dyDescent="0.3">
      <c r="A289" s="15" t="s">
        <v>167</v>
      </c>
      <c r="B289" s="16" t="s">
        <v>168</v>
      </c>
      <c r="C289" s="23">
        <v>3500</v>
      </c>
      <c r="D289" s="23">
        <v>3500</v>
      </c>
      <c r="E289" s="23">
        <v>708</v>
      </c>
      <c r="F289" s="23">
        <v>1211</v>
      </c>
      <c r="G289" s="23">
        <v>1555</v>
      </c>
      <c r="H289" s="23">
        <v>664</v>
      </c>
      <c r="I289" s="23">
        <v>4138</v>
      </c>
    </row>
    <row r="290" spans="1:9" ht="14.4" x14ac:dyDescent="0.3">
      <c r="A290" s="15" t="s">
        <v>245</v>
      </c>
      <c r="B290" s="16" t="s">
        <v>247</v>
      </c>
      <c r="C290" s="23">
        <v>0</v>
      </c>
      <c r="D290" s="23">
        <v>0</v>
      </c>
      <c r="E290" s="23">
        <v>0</v>
      </c>
      <c r="F290" s="23"/>
      <c r="G290" s="23"/>
      <c r="H290" s="23">
        <f t="shared" ca="1" si="38"/>
        <v>0</v>
      </c>
      <c r="I290" s="23">
        <v>0</v>
      </c>
    </row>
    <row r="291" spans="1:9" ht="14.4" x14ac:dyDescent="0.3">
      <c r="A291" s="15"/>
      <c r="B291" s="16"/>
      <c r="C291" s="23"/>
      <c r="D291" s="23"/>
      <c r="E291" s="28"/>
      <c r="F291" s="28"/>
      <c r="G291" s="28"/>
      <c r="H291" s="28"/>
    </row>
    <row r="292" spans="1:9" ht="14.4" x14ac:dyDescent="0.3">
      <c r="A292" s="18" t="s">
        <v>169</v>
      </c>
      <c r="B292" s="16"/>
      <c r="C292" s="17"/>
      <c r="D292" s="17"/>
      <c r="E292" s="28"/>
      <c r="F292" s="28"/>
      <c r="G292" s="28"/>
      <c r="H292" s="28"/>
    </row>
    <row r="293" spans="1:9" ht="14.4" x14ac:dyDescent="0.3">
      <c r="A293" s="15" t="s">
        <v>170</v>
      </c>
      <c r="B293" s="16" t="s">
        <v>171</v>
      </c>
      <c r="C293" s="23">
        <v>72500</v>
      </c>
      <c r="D293" s="23">
        <v>72500</v>
      </c>
      <c r="E293" s="23">
        <v>4997</v>
      </c>
      <c r="F293" s="23">
        <v>16250</v>
      </c>
      <c r="G293" s="23">
        <v>13486</v>
      </c>
      <c r="H293" s="23">
        <v>19365</v>
      </c>
      <c r="I293" s="23">
        <v>54098</v>
      </c>
    </row>
    <row r="294" spans="1:9" ht="14.4" x14ac:dyDescent="0.3">
      <c r="A294" s="15"/>
      <c r="B294" s="16"/>
      <c r="C294" s="17"/>
      <c r="D294" s="17"/>
      <c r="E294" s="28"/>
      <c r="F294" s="28"/>
      <c r="G294" s="28"/>
      <c r="H294" s="28"/>
    </row>
    <row r="295" spans="1:9" ht="14.4" x14ac:dyDescent="0.3">
      <c r="A295" s="18" t="s">
        <v>292</v>
      </c>
      <c r="B295" s="16"/>
      <c r="C295" s="17"/>
      <c r="D295" s="17"/>
      <c r="E295" s="28"/>
      <c r="F295" s="28"/>
      <c r="G295" s="28"/>
      <c r="H295" s="28"/>
    </row>
    <row r="296" spans="1:9" ht="14.4" x14ac:dyDescent="0.3">
      <c r="A296" s="15" t="s">
        <v>291</v>
      </c>
      <c r="B296" s="16" t="s">
        <v>290</v>
      </c>
      <c r="C296" s="23">
        <v>0</v>
      </c>
      <c r="D296" s="23">
        <v>0</v>
      </c>
      <c r="E296" s="23">
        <v>0</v>
      </c>
      <c r="F296" s="23">
        <v>0</v>
      </c>
      <c r="G296" s="23">
        <v>0</v>
      </c>
      <c r="H296" s="23">
        <v>0</v>
      </c>
      <c r="I296" s="23">
        <v>0</v>
      </c>
    </row>
    <row r="297" spans="1:9" ht="14.4" x14ac:dyDescent="0.3">
      <c r="A297" s="15" t="s">
        <v>295</v>
      </c>
      <c r="B297" s="16" t="s">
        <v>296</v>
      </c>
      <c r="C297" s="23">
        <v>0</v>
      </c>
      <c r="D297" s="23">
        <v>0</v>
      </c>
      <c r="E297" s="23">
        <v>0</v>
      </c>
      <c r="F297" s="23">
        <v>0</v>
      </c>
      <c r="G297" s="23">
        <v>0</v>
      </c>
      <c r="H297" s="23">
        <v>0</v>
      </c>
      <c r="I297" s="23">
        <v>0</v>
      </c>
    </row>
    <row r="298" spans="1:9" ht="14.4" x14ac:dyDescent="0.3">
      <c r="A298" s="15"/>
      <c r="B298" s="16"/>
      <c r="C298" s="17"/>
      <c r="D298" s="17"/>
      <c r="E298" s="28"/>
      <c r="F298" s="28"/>
      <c r="G298" s="28"/>
      <c r="H298" s="28"/>
    </row>
    <row r="299" spans="1:9" ht="14.4" x14ac:dyDescent="0.3">
      <c r="A299" s="18" t="s">
        <v>246</v>
      </c>
      <c r="B299" s="16"/>
      <c r="C299" s="17"/>
      <c r="D299" s="17"/>
      <c r="E299" s="28"/>
      <c r="F299" s="28"/>
      <c r="G299" s="28"/>
      <c r="H299" s="28"/>
    </row>
    <row r="300" spans="1:9" ht="14.4" x14ac:dyDescent="0.3">
      <c r="A300" s="15" t="s">
        <v>246</v>
      </c>
      <c r="B300" s="16" t="s">
        <v>263</v>
      </c>
      <c r="C300" s="23">
        <v>0</v>
      </c>
      <c r="D300" s="23">
        <v>0</v>
      </c>
      <c r="E300" s="23">
        <v>0</v>
      </c>
      <c r="F300" s="23">
        <v>0</v>
      </c>
      <c r="G300" s="23">
        <v>0</v>
      </c>
      <c r="H300" s="23">
        <v>0</v>
      </c>
      <c r="I300" s="23">
        <v>0</v>
      </c>
    </row>
    <row r="301" spans="1:9" ht="14.4" x14ac:dyDescent="0.3">
      <c r="A301" s="15"/>
      <c r="B301" s="16"/>
      <c r="C301" s="17"/>
      <c r="D301" s="17"/>
      <c r="E301" s="28"/>
      <c r="F301" s="28"/>
      <c r="G301" s="28"/>
      <c r="H301" s="28"/>
    </row>
    <row r="302" spans="1:9" ht="14.4" x14ac:dyDescent="0.3">
      <c r="A302" s="18" t="s">
        <v>172</v>
      </c>
      <c r="B302" s="16"/>
      <c r="C302" s="17"/>
      <c r="D302" s="17"/>
      <c r="E302" s="28"/>
      <c r="F302" s="28"/>
      <c r="G302" s="28"/>
      <c r="H302" s="28"/>
    </row>
    <row r="303" spans="1:9" ht="14.4" x14ac:dyDescent="0.3">
      <c r="A303" s="15" t="s">
        <v>297</v>
      </c>
      <c r="B303" s="16" t="s">
        <v>173</v>
      </c>
      <c r="C303" s="23">
        <v>12238</v>
      </c>
      <c r="D303" s="23">
        <v>12238</v>
      </c>
      <c r="E303" s="23">
        <v>0</v>
      </c>
      <c r="F303" s="23">
        <v>0</v>
      </c>
      <c r="G303" s="23">
        <v>0</v>
      </c>
      <c r="H303" s="23">
        <v>12238</v>
      </c>
      <c r="I303" s="23">
        <v>12238</v>
      </c>
    </row>
    <row r="304" spans="1:9" ht="14.4" x14ac:dyDescent="0.3">
      <c r="A304" s="15" t="s">
        <v>174</v>
      </c>
      <c r="B304" s="16" t="s">
        <v>175</v>
      </c>
      <c r="C304" s="23">
        <v>70000</v>
      </c>
      <c r="D304" s="23">
        <v>70000</v>
      </c>
      <c r="E304" s="23">
        <v>0</v>
      </c>
      <c r="F304" s="23">
        <v>102931.9</v>
      </c>
      <c r="G304" s="23">
        <v>0</v>
      </c>
      <c r="H304" s="23">
        <v>114209.2</v>
      </c>
      <c r="I304" s="23">
        <v>217141.1</v>
      </c>
    </row>
    <row r="305" spans="1:12" ht="14.4" x14ac:dyDescent="0.3">
      <c r="A305" s="15" t="s">
        <v>346</v>
      </c>
      <c r="B305" s="16" t="s">
        <v>176</v>
      </c>
      <c r="C305" s="23">
        <v>0</v>
      </c>
      <c r="D305" s="23">
        <v>0</v>
      </c>
      <c r="E305" s="23">
        <v>0</v>
      </c>
      <c r="F305" s="23">
        <v>6573.49</v>
      </c>
      <c r="G305" s="23"/>
      <c r="H305" s="23">
        <v>0</v>
      </c>
      <c r="I305" s="23">
        <v>6573.49</v>
      </c>
    </row>
    <row r="306" spans="1:12" ht="14.4" x14ac:dyDescent="0.3">
      <c r="A306" s="15"/>
      <c r="B306" s="16"/>
      <c r="C306" s="23"/>
      <c r="D306" s="23"/>
      <c r="E306" s="23"/>
      <c r="F306" s="23"/>
      <c r="G306" s="23"/>
      <c r="H306" s="23"/>
      <c r="I306" s="23"/>
    </row>
    <row r="307" spans="1:12" ht="14.4" x14ac:dyDescent="0.3">
      <c r="A307" s="15"/>
      <c r="B307" s="16"/>
      <c r="C307" s="17"/>
      <c r="D307" s="17"/>
      <c r="E307" s="28"/>
      <c r="F307" s="28"/>
      <c r="G307" s="28"/>
      <c r="H307" s="41"/>
    </row>
    <row r="308" spans="1:12" x14ac:dyDescent="0.4">
      <c r="A308" s="21" t="s">
        <v>206</v>
      </c>
      <c r="B308" s="16"/>
      <c r="C308" s="29">
        <f>SUM(C273,C274,C276,C275,C280,C281,C282,C283,C286,C289,C290,C293,C296,C297,C300,C303,C304,C305,C306)</f>
        <v>211138</v>
      </c>
      <c r="D308" s="29">
        <f>SUM(D273:D307)</f>
        <v>211138</v>
      </c>
      <c r="E308" s="29">
        <f>SUM(E273:E307)</f>
        <v>51807.98</v>
      </c>
      <c r="F308" s="29">
        <f>SUM(F273:F307)</f>
        <v>132329.53</v>
      </c>
      <c r="G308" s="29">
        <f>SUM(G273:G307)</f>
        <v>16260.11</v>
      </c>
      <c r="H308" s="29">
        <v>147777.97</v>
      </c>
      <c r="I308" s="29">
        <f>SUM(I273:I307)</f>
        <v>348175.58999999997</v>
      </c>
    </row>
    <row r="309" spans="1:12" ht="14.4" x14ac:dyDescent="0.3">
      <c r="A309" s="15"/>
      <c r="B309" s="16"/>
      <c r="C309" s="17"/>
      <c r="D309" s="17"/>
      <c r="E309" s="28"/>
      <c r="F309" s="28"/>
      <c r="G309" s="28"/>
      <c r="H309" s="28"/>
    </row>
    <row r="310" spans="1:12" x14ac:dyDescent="0.4">
      <c r="A310" s="21" t="s">
        <v>177</v>
      </c>
      <c r="B310" s="16"/>
      <c r="C310" s="25">
        <v>115000</v>
      </c>
      <c r="D310" s="25">
        <v>115000</v>
      </c>
      <c r="E310" s="28"/>
      <c r="F310" s="28"/>
      <c r="G310" s="28"/>
      <c r="H310" s="25">
        <v>592519.67000000004</v>
      </c>
      <c r="I310" s="39">
        <v>467411.84</v>
      </c>
    </row>
    <row r="311" spans="1:12" ht="14.4" x14ac:dyDescent="0.3">
      <c r="A311" s="15"/>
      <c r="B311" s="16"/>
      <c r="C311" s="17" t="s">
        <v>318</v>
      </c>
      <c r="D311" s="32" t="s">
        <v>318</v>
      </c>
      <c r="E311" s="28"/>
      <c r="F311" s="28"/>
      <c r="G311" s="28"/>
      <c r="H311" s="44" t="s">
        <v>362</v>
      </c>
      <c r="I311" s="32" t="s">
        <v>353</v>
      </c>
    </row>
    <row r="312" spans="1:12" ht="14.4" x14ac:dyDescent="0.3">
      <c r="A312" s="15"/>
      <c r="B312" s="16"/>
      <c r="C312" s="17" t="s">
        <v>320</v>
      </c>
      <c r="D312" s="32" t="s">
        <v>321</v>
      </c>
      <c r="E312" s="28"/>
      <c r="F312" s="28"/>
      <c r="G312" s="28"/>
      <c r="H312" s="31">
        <v>44561</v>
      </c>
      <c r="I312" s="31">
        <v>44561</v>
      </c>
    </row>
    <row r="313" spans="1:12" x14ac:dyDescent="0.4">
      <c r="A313" s="21" t="s">
        <v>282</v>
      </c>
      <c r="B313" s="16"/>
      <c r="C313" s="17"/>
      <c r="D313" s="17"/>
      <c r="E313" s="28"/>
      <c r="F313" s="28"/>
      <c r="G313" s="28"/>
      <c r="H313" s="28" t="s">
        <v>347</v>
      </c>
      <c r="I313" s="43">
        <v>-100000</v>
      </c>
      <c r="J313" s="17" t="s">
        <v>354</v>
      </c>
      <c r="K313" s="17"/>
      <c r="L313" s="17"/>
    </row>
    <row r="314" spans="1:12" ht="14.4" x14ac:dyDescent="0.3">
      <c r="A314" s="21"/>
      <c r="B314" s="16"/>
      <c r="C314" s="17"/>
      <c r="D314" s="17"/>
      <c r="E314" s="28"/>
      <c r="F314" s="28"/>
      <c r="G314" s="28"/>
      <c r="H314" s="28" t="s">
        <v>363</v>
      </c>
      <c r="I314" s="30">
        <v>367411.84</v>
      </c>
      <c r="J314" s="17" t="s">
        <v>355</v>
      </c>
      <c r="K314" s="17"/>
      <c r="L314" s="17"/>
    </row>
    <row r="315" spans="1:12" ht="14.4" x14ac:dyDescent="0.3">
      <c r="A315" s="21" t="s">
        <v>178</v>
      </c>
      <c r="B315" s="16"/>
      <c r="C315" s="17"/>
      <c r="D315" s="17"/>
      <c r="E315" s="28"/>
      <c r="F315" s="28"/>
      <c r="G315" s="28"/>
      <c r="H315" s="28" t="s">
        <v>364</v>
      </c>
    </row>
    <row r="316" spans="1:12" ht="14.4" x14ac:dyDescent="0.3">
      <c r="A316" s="15"/>
      <c r="B316" s="16"/>
      <c r="C316" s="17"/>
      <c r="D316" s="17"/>
      <c r="E316" s="28"/>
      <c r="F316" s="28"/>
      <c r="G316" s="28"/>
      <c r="H316" s="28"/>
    </row>
    <row r="317" spans="1:12" ht="14.4" x14ac:dyDescent="0.3">
      <c r="A317" s="18" t="s">
        <v>179</v>
      </c>
      <c r="B317" s="16"/>
      <c r="C317" s="17"/>
      <c r="D317" s="17"/>
      <c r="E317" s="28"/>
      <c r="F317" s="28"/>
      <c r="G317" s="28"/>
      <c r="H317" s="28"/>
    </row>
    <row r="318" spans="1:12" ht="14.4" x14ac:dyDescent="0.3">
      <c r="A318" s="15" t="s">
        <v>11</v>
      </c>
      <c r="B318" s="16" t="s">
        <v>180</v>
      </c>
      <c r="C318" s="23">
        <v>10000</v>
      </c>
      <c r="D318" s="23">
        <v>6574</v>
      </c>
      <c r="E318" s="23">
        <v>0</v>
      </c>
      <c r="F318" s="23">
        <v>0</v>
      </c>
      <c r="G318" s="23">
        <v>0</v>
      </c>
      <c r="H318" s="23">
        <v>0</v>
      </c>
      <c r="I318" s="36">
        <v>0</v>
      </c>
    </row>
    <row r="319" spans="1:12" ht="14.4" x14ac:dyDescent="0.3">
      <c r="A319" s="15" t="s">
        <v>4</v>
      </c>
      <c r="B319" s="16"/>
      <c r="C319" s="23">
        <f t="shared" ref="C319:I319" si="39">SUM(C318)</f>
        <v>10000</v>
      </c>
      <c r="D319" s="23">
        <f t="shared" si="39"/>
        <v>6574</v>
      </c>
      <c r="E319" s="23">
        <f t="shared" si="39"/>
        <v>0</v>
      </c>
      <c r="F319" s="23">
        <f t="shared" si="39"/>
        <v>0</v>
      </c>
      <c r="G319" s="23">
        <f t="shared" si="39"/>
        <v>0</v>
      </c>
      <c r="H319" s="23">
        <f>SUM(H318)</f>
        <v>0</v>
      </c>
      <c r="I319" s="36">
        <f t="shared" si="39"/>
        <v>0</v>
      </c>
    </row>
    <row r="320" spans="1:12" ht="14.4" x14ac:dyDescent="0.3">
      <c r="A320" s="15"/>
      <c r="B320" s="16"/>
      <c r="C320" s="23"/>
      <c r="D320" s="23"/>
      <c r="E320" s="23"/>
      <c r="F320" s="23"/>
      <c r="G320" s="23"/>
      <c r="H320" s="23"/>
      <c r="I320" s="36"/>
    </row>
    <row r="321" spans="1:9" ht="14.4" x14ac:dyDescent="0.3">
      <c r="A321" s="18" t="s">
        <v>181</v>
      </c>
      <c r="B321" s="16"/>
      <c r="C321" s="17"/>
      <c r="D321" s="17"/>
      <c r="E321" s="23"/>
      <c r="F321" s="23"/>
      <c r="G321" s="23"/>
      <c r="H321" s="23"/>
      <c r="I321" s="36"/>
    </row>
    <row r="322" spans="1:9" ht="14.4" x14ac:dyDescent="0.3">
      <c r="A322" s="15" t="s">
        <v>9</v>
      </c>
      <c r="B322" s="16" t="s">
        <v>182</v>
      </c>
      <c r="C322" s="23">
        <v>33000</v>
      </c>
      <c r="D322" s="23">
        <v>0</v>
      </c>
      <c r="E322" s="23">
        <v>0</v>
      </c>
      <c r="F322" s="23">
        <v>0</v>
      </c>
      <c r="G322" s="23">
        <v>0</v>
      </c>
      <c r="H322" s="23">
        <v>0</v>
      </c>
      <c r="I322" s="36">
        <v>0</v>
      </c>
    </row>
    <row r="323" spans="1:9" ht="14.4" x14ac:dyDescent="0.3">
      <c r="A323" s="15" t="s">
        <v>11</v>
      </c>
      <c r="B323" s="16" t="s">
        <v>183</v>
      </c>
      <c r="C323" s="23">
        <v>80000</v>
      </c>
      <c r="D323" s="23">
        <v>116426</v>
      </c>
      <c r="E323" s="23">
        <v>16335.03</v>
      </c>
      <c r="F323" s="23">
        <v>25465.96</v>
      </c>
      <c r="G323" s="23">
        <v>38146.400000000001</v>
      </c>
      <c r="H323" s="23">
        <v>36478.29</v>
      </c>
      <c r="I323" s="23">
        <v>116425.68</v>
      </c>
    </row>
    <row r="324" spans="1:9" ht="14.4" x14ac:dyDescent="0.3">
      <c r="A324" s="15" t="s">
        <v>4</v>
      </c>
      <c r="B324" s="16"/>
      <c r="C324" s="23">
        <f>SUM(C322:C323)</f>
        <v>113000</v>
      </c>
      <c r="D324" s="23">
        <f>SUM(D322:D323)</f>
        <v>116426</v>
      </c>
      <c r="E324" s="23">
        <f>SUM(E322:E323)</f>
        <v>16335.03</v>
      </c>
      <c r="F324" s="23">
        <f>SUM(F322:F323)</f>
        <v>25465.96</v>
      </c>
      <c r="G324" s="23">
        <f>SUM(G321:G323)</f>
        <v>38146.400000000001</v>
      </c>
      <c r="H324" s="23">
        <f>SUM(H322:H323)</f>
        <v>36478.29</v>
      </c>
      <c r="I324" s="23">
        <f>SUM(I322:I323)</f>
        <v>116425.68</v>
      </c>
    </row>
    <row r="325" spans="1:9" ht="14.4" x14ac:dyDescent="0.3">
      <c r="A325" s="15"/>
      <c r="B325" s="16"/>
      <c r="C325" s="17"/>
      <c r="D325" s="17"/>
      <c r="E325" s="28"/>
      <c r="F325" s="28"/>
      <c r="G325" s="28"/>
      <c r="H325" s="28"/>
    </row>
    <row r="326" spans="1:9" ht="14.4" x14ac:dyDescent="0.3">
      <c r="A326" s="18" t="s">
        <v>184</v>
      </c>
      <c r="B326" s="16"/>
      <c r="C326" s="17"/>
      <c r="D326" s="17"/>
      <c r="E326" s="28"/>
      <c r="F326" s="28"/>
      <c r="G326" s="28"/>
      <c r="H326" s="28"/>
    </row>
    <row r="327" spans="1:9" ht="14.4" x14ac:dyDescent="0.3">
      <c r="A327" s="15" t="s">
        <v>7</v>
      </c>
      <c r="B327" s="16" t="s">
        <v>185</v>
      </c>
      <c r="C327" s="23">
        <v>224700</v>
      </c>
      <c r="D327" s="23">
        <v>224700</v>
      </c>
      <c r="E327" s="23">
        <v>66513.45</v>
      </c>
      <c r="F327" s="23">
        <v>500</v>
      </c>
      <c r="G327" s="23">
        <v>0</v>
      </c>
      <c r="H327" s="23">
        <v>70550.59</v>
      </c>
      <c r="I327" s="23">
        <v>137564.04</v>
      </c>
    </row>
    <row r="328" spans="1:9" ht="14.4" x14ac:dyDescent="0.3">
      <c r="A328" s="15" t="s">
        <v>11</v>
      </c>
      <c r="B328" s="16" t="s">
        <v>186</v>
      </c>
      <c r="C328" s="23">
        <v>85000</v>
      </c>
      <c r="D328" s="23">
        <v>85000</v>
      </c>
      <c r="E328" s="23">
        <v>12359.22</v>
      </c>
      <c r="F328" s="23">
        <v>16824.240000000002</v>
      </c>
      <c r="G328" s="23">
        <v>9080.7900000000009</v>
      </c>
      <c r="H328" s="23">
        <v>32877.699999999997</v>
      </c>
      <c r="I328" s="23">
        <v>71141.95</v>
      </c>
    </row>
    <row r="329" spans="1:9" ht="14.4" x14ac:dyDescent="0.3">
      <c r="A329" s="15" t="s">
        <v>140</v>
      </c>
      <c r="B329" s="16" t="s">
        <v>327</v>
      </c>
      <c r="C329" s="23">
        <v>0</v>
      </c>
      <c r="D329" s="23">
        <v>0</v>
      </c>
      <c r="E329" s="23">
        <v>31899.46</v>
      </c>
      <c r="F329" s="23">
        <v>0</v>
      </c>
      <c r="G329" s="23">
        <v>0</v>
      </c>
      <c r="H329" s="23">
        <v>26851.82</v>
      </c>
      <c r="I329" s="23">
        <v>58751.28</v>
      </c>
    </row>
    <row r="330" spans="1:9" ht="14.4" x14ac:dyDescent="0.3">
      <c r="A330" s="15" t="s">
        <v>4</v>
      </c>
      <c r="B330" s="16"/>
      <c r="C330" s="23">
        <f>SUM(C327:C328)</f>
        <v>309700</v>
      </c>
      <c r="D330" s="23">
        <f>SUM(D327:D328)</f>
        <v>309700</v>
      </c>
      <c r="E330" s="23">
        <f>SUM(E327:E329)</f>
        <v>110772.13</v>
      </c>
      <c r="F330" s="23">
        <f>SUM(F327:F329)</f>
        <v>17324.240000000002</v>
      </c>
      <c r="G330" s="23">
        <f>SUM(G327:G329)</f>
        <v>9080.7900000000009</v>
      </c>
      <c r="H330" s="23">
        <f>SUM(H327:H329)</f>
        <v>130280.10999999999</v>
      </c>
      <c r="I330" s="23">
        <f>SUM(I327:I329)</f>
        <v>267457.27</v>
      </c>
    </row>
    <row r="331" spans="1:9" ht="14.4" x14ac:dyDescent="0.3">
      <c r="A331" s="15"/>
      <c r="B331" s="16"/>
      <c r="C331" s="17"/>
      <c r="D331" s="17"/>
      <c r="E331" s="28"/>
      <c r="F331" s="28"/>
      <c r="G331" s="28"/>
      <c r="H331" s="28"/>
    </row>
    <row r="332" spans="1:9" ht="14.4" x14ac:dyDescent="0.3">
      <c r="A332" s="18" t="s">
        <v>140</v>
      </c>
      <c r="B332" s="16"/>
      <c r="C332" s="17"/>
      <c r="D332" s="17"/>
      <c r="E332" s="28"/>
      <c r="F332" s="28"/>
      <c r="G332" s="28"/>
      <c r="H332" s="28"/>
    </row>
    <row r="333" spans="1:9" ht="14.4" x14ac:dyDescent="0.3">
      <c r="A333" s="15" t="s">
        <v>141</v>
      </c>
      <c r="B333" s="16" t="s">
        <v>187</v>
      </c>
      <c r="C333" s="23">
        <v>28816</v>
      </c>
      <c r="D333" s="23">
        <v>28816</v>
      </c>
      <c r="E333" s="23">
        <v>0</v>
      </c>
      <c r="F333" s="23">
        <v>0</v>
      </c>
      <c r="G333" s="23">
        <v>0</v>
      </c>
      <c r="H333" s="23">
        <v>27242</v>
      </c>
      <c r="I333" s="36">
        <v>27242</v>
      </c>
    </row>
    <row r="334" spans="1:9" ht="14.4" x14ac:dyDescent="0.3">
      <c r="A334" s="15" t="s">
        <v>143</v>
      </c>
      <c r="B334" s="16" t="s">
        <v>188</v>
      </c>
      <c r="C334" s="23">
        <v>17190</v>
      </c>
      <c r="D334" s="23">
        <v>17190</v>
      </c>
      <c r="E334" s="23">
        <v>8160.02</v>
      </c>
      <c r="F334" s="23">
        <v>38.25</v>
      </c>
      <c r="G334" s="23">
        <v>0</v>
      </c>
      <c r="H334" s="23">
        <v>7282.39</v>
      </c>
      <c r="I334" s="23">
        <v>15480.66</v>
      </c>
    </row>
    <row r="335" spans="1:9" ht="14.4" x14ac:dyDescent="0.3">
      <c r="A335" s="15" t="s">
        <v>189</v>
      </c>
      <c r="B335" s="16" t="s">
        <v>190</v>
      </c>
      <c r="C335" s="23">
        <v>85000</v>
      </c>
      <c r="D335" s="23">
        <v>84985</v>
      </c>
      <c r="E335" s="23">
        <v>29258.04</v>
      </c>
      <c r="F335" s="23">
        <v>0</v>
      </c>
      <c r="G335" s="23">
        <v>10902.04</v>
      </c>
      <c r="H335" s="23">
        <v>29382.61</v>
      </c>
      <c r="I335" s="23">
        <v>69542.69</v>
      </c>
    </row>
    <row r="336" spans="1:9" ht="14.4" x14ac:dyDescent="0.3">
      <c r="A336" s="15" t="s">
        <v>298</v>
      </c>
      <c r="B336" s="16" t="s">
        <v>192</v>
      </c>
      <c r="C336" s="23">
        <v>3600</v>
      </c>
      <c r="D336" s="23">
        <v>3615</v>
      </c>
      <c r="E336" s="23">
        <v>1115.72</v>
      </c>
      <c r="F336" s="23">
        <v>526.16</v>
      </c>
      <c r="G336" s="23">
        <v>0</v>
      </c>
      <c r="H336" s="23">
        <v>1972.49</v>
      </c>
      <c r="I336" s="23">
        <v>3614.37</v>
      </c>
    </row>
    <row r="337" spans="1:9" ht="14.4" x14ac:dyDescent="0.3">
      <c r="A337" s="15" t="s">
        <v>4</v>
      </c>
      <c r="B337" s="16"/>
      <c r="C337" s="23">
        <f t="shared" ref="C337:I337" si="40">SUM(C333:C336)</f>
        <v>134606</v>
      </c>
      <c r="D337" s="23">
        <f t="shared" si="40"/>
        <v>134606</v>
      </c>
      <c r="E337" s="23">
        <f t="shared" si="40"/>
        <v>38533.78</v>
      </c>
      <c r="F337" s="23">
        <f t="shared" si="40"/>
        <v>564.41</v>
      </c>
      <c r="G337" s="23">
        <f t="shared" si="40"/>
        <v>10902.04</v>
      </c>
      <c r="H337" s="23">
        <f>SUM(H333:H336)</f>
        <v>65879.490000000005</v>
      </c>
      <c r="I337" s="23">
        <f t="shared" si="40"/>
        <v>115879.72</v>
      </c>
    </row>
    <row r="338" spans="1:9" ht="14.4" x14ac:dyDescent="0.3">
      <c r="A338" s="15"/>
      <c r="B338" s="16"/>
      <c r="C338" s="17"/>
      <c r="D338" s="17"/>
      <c r="E338" s="28"/>
      <c r="F338" s="28"/>
      <c r="G338" s="28"/>
      <c r="H338" s="28"/>
    </row>
    <row r="339" spans="1:9" ht="14.4" x14ac:dyDescent="0.3">
      <c r="A339" s="15" t="s">
        <v>312</v>
      </c>
      <c r="B339" s="16"/>
      <c r="C339" s="17"/>
      <c r="D339" s="17"/>
      <c r="E339" s="28"/>
      <c r="F339" s="28"/>
      <c r="G339" s="28"/>
      <c r="H339" s="28"/>
    </row>
    <row r="340" spans="1:9" ht="14.4" x14ac:dyDescent="0.3">
      <c r="A340" s="15" t="s">
        <v>194</v>
      </c>
      <c r="B340" s="16" t="s">
        <v>195</v>
      </c>
      <c r="C340" s="23">
        <v>107562</v>
      </c>
      <c r="D340" s="23">
        <v>107562</v>
      </c>
      <c r="E340" s="23">
        <v>0</v>
      </c>
      <c r="F340" s="23">
        <v>107560.9</v>
      </c>
      <c r="G340" s="23">
        <v>0</v>
      </c>
      <c r="H340" s="23">
        <v>0</v>
      </c>
      <c r="I340" s="23">
        <v>107560.9</v>
      </c>
    </row>
    <row r="341" spans="1:9" ht="14.4" x14ac:dyDescent="0.3">
      <c r="A341" s="15" t="s">
        <v>150</v>
      </c>
      <c r="B341" s="16" t="s">
        <v>193</v>
      </c>
      <c r="C341" s="23">
        <v>0</v>
      </c>
      <c r="D341" s="23">
        <v>0</v>
      </c>
      <c r="E341" s="23">
        <v>0</v>
      </c>
      <c r="F341" s="23">
        <v>0</v>
      </c>
      <c r="G341" s="23">
        <v>0</v>
      </c>
      <c r="H341" s="23">
        <v>0</v>
      </c>
      <c r="I341" s="23">
        <v>0</v>
      </c>
    </row>
    <row r="342" spans="1:9" ht="14.4" x14ac:dyDescent="0.3">
      <c r="A342" s="15" t="s">
        <v>196</v>
      </c>
      <c r="B342" s="16" t="s">
        <v>197</v>
      </c>
      <c r="C342" s="23">
        <v>0</v>
      </c>
      <c r="D342" s="23">
        <v>0</v>
      </c>
      <c r="E342" s="23">
        <v>0</v>
      </c>
      <c r="F342" s="23">
        <v>0</v>
      </c>
      <c r="G342" s="23">
        <v>0</v>
      </c>
      <c r="H342" s="23">
        <v>0</v>
      </c>
      <c r="I342" s="23">
        <v>0</v>
      </c>
    </row>
    <row r="343" spans="1:9" ht="14.4" x14ac:dyDescent="0.3">
      <c r="A343" s="15" t="s">
        <v>4</v>
      </c>
      <c r="B343" s="16"/>
      <c r="C343" s="26">
        <f t="shared" ref="C343:I343" si="41">SUM(C340:C342)</f>
        <v>107562</v>
      </c>
      <c r="D343" s="26">
        <f t="shared" si="41"/>
        <v>107562</v>
      </c>
      <c r="E343" s="23">
        <f t="shared" si="41"/>
        <v>0</v>
      </c>
      <c r="F343" s="23">
        <f t="shared" si="41"/>
        <v>107560.9</v>
      </c>
      <c r="G343" s="23">
        <f t="shared" si="41"/>
        <v>0</v>
      </c>
      <c r="H343" s="23">
        <f>SUM(H340:H342)</f>
        <v>0</v>
      </c>
      <c r="I343" s="23">
        <f t="shared" si="41"/>
        <v>107560.9</v>
      </c>
    </row>
    <row r="344" spans="1:9" ht="14.4" x14ac:dyDescent="0.3">
      <c r="A344" s="15"/>
      <c r="B344" s="16"/>
      <c r="C344" s="17"/>
      <c r="D344" s="17"/>
      <c r="E344" s="28"/>
      <c r="F344" s="28"/>
      <c r="G344" s="28"/>
      <c r="H344" s="28"/>
    </row>
    <row r="345" spans="1:9" ht="14.4" x14ac:dyDescent="0.3">
      <c r="A345" s="18" t="s">
        <v>151</v>
      </c>
      <c r="B345" s="16"/>
      <c r="C345" s="17"/>
      <c r="D345" s="17"/>
      <c r="E345" s="28"/>
      <c r="F345" s="28"/>
      <c r="G345" s="28"/>
      <c r="H345" s="28"/>
    </row>
    <row r="346" spans="1:9" ht="14.4" x14ac:dyDescent="0.3">
      <c r="A346" s="15" t="s">
        <v>194</v>
      </c>
      <c r="B346" s="16" t="s">
        <v>198</v>
      </c>
      <c r="C346" s="23">
        <v>9759</v>
      </c>
      <c r="D346" s="23">
        <v>9759</v>
      </c>
      <c r="E346" s="23">
        <v>0</v>
      </c>
      <c r="F346" s="23">
        <v>9758.2800000000007</v>
      </c>
      <c r="G346" s="23">
        <v>0</v>
      </c>
      <c r="H346" s="23">
        <v>0</v>
      </c>
      <c r="I346" s="23">
        <v>9758.2800000000007</v>
      </c>
    </row>
    <row r="347" spans="1:9" ht="14.4" x14ac:dyDescent="0.3">
      <c r="A347" s="15" t="s">
        <v>150</v>
      </c>
      <c r="B347" s="16" t="s">
        <v>199</v>
      </c>
      <c r="C347" s="23">
        <v>0</v>
      </c>
      <c r="D347" s="23">
        <v>0</v>
      </c>
      <c r="E347" s="23">
        <v>0</v>
      </c>
      <c r="F347" s="23">
        <v>0</v>
      </c>
      <c r="G347" s="23">
        <v>0</v>
      </c>
      <c r="H347" s="23">
        <v>0</v>
      </c>
      <c r="I347" s="23">
        <v>0</v>
      </c>
    </row>
    <row r="348" spans="1:9" ht="14.4" x14ac:dyDescent="0.3">
      <c r="A348" s="15" t="s">
        <v>196</v>
      </c>
      <c r="B348" s="16" t="s">
        <v>200</v>
      </c>
      <c r="C348" s="23">
        <v>0</v>
      </c>
      <c r="D348" s="23">
        <v>0</v>
      </c>
      <c r="E348" s="23">
        <v>0</v>
      </c>
      <c r="F348" s="23">
        <v>0</v>
      </c>
      <c r="G348" s="23">
        <v>0</v>
      </c>
      <c r="H348" s="23">
        <v>0</v>
      </c>
      <c r="I348" s="23">
        <v>0</v>
      </c>
    </row>
    <row r="349" spans="1:9" ht="14.4" x14ac:dyDescent="0.3">
      <c r="A349" s="15" t="s">
        <v>4</v>
      </c>
      <c r="B349" s="16"/>
      <c r="C349" s="26">
        <f t="shared" ref="C349:I349" si="42">SUM(C346:C348)</f>
        <v>9759</v>
      </c>
      <c r="D349" s="26">
        <f t="shared" si="42"/>
        <v>9759</v>
      </c>
      <c r="E349" s="23">
        <f t="shared" si="42"/>
        <v>0</v>
      </c>
      <c r="F349" s="23">
        <f t="shared" si="42"/>
        <v>9758.2800000000007</v>
      </c>
      <c r="G349" s="23">
        <f t="shared" si="42"/>
        <v>0</v>
      </c>
      <c r="H349" s="23">
        <f>SUM(H346:H348)</f>
        <v>0</v>
      </c>
      <c r="I349" s="23">
        <f t="shared" si="42"/>
        <v>9758.2800000000007</v>
      </c>
    </row>
    <row r="350" spans="1:9" ht="14.4" x14ac:dyDescent="0.3">
      <c r="A350" s="15"/>
      <c r="B350" s="16"/>
      <c r="C350" s="17"/>
      <c r="D350" s="17"/>
      <c r="E350" s="28"/>
      <c r="F350" s="28"/>
      <c r="G350" s="28"/>
      <c r="H350" s="28"/>
    </row>
    <row r="351" spans="1:9" x14ac:dyDescent="0.4">
      <c r="A351" s="21" t="s">
        <v>274</v>
      </c>
      <c r="B351" s="16"/>
      <c r="C351" s="29">
        <f t="shared" ref="C351:I351" si="43">SUM(C319,C324,C330,C337,C343,C349)</f>
        <v>684627</v>
      </c>
      <c r="D351" s="29">
        <f t="shared" si="43"/>
        <v>684627</v>
      </c>
      <c r="E351" s="29">
        <f t="shared" si="43"/>
        <v>165640.94</v>
      </c>
      <c r="F351" s="29">
        <f t="shared" si="43"/>
        <v>160673.79</v>
      </c>
      <c r="G351" s="29">
        <f t="shared" si="43"/>
        <v>58129.23</v>
      </c>
      <c r="H351" s="29">
        <f>SUM(H319,H324,H330,H337,H343,H349)</f>
        <v>232637.89</v>
      </c>
      <c r="I351" s="29">
        <f t="shared" si="43"/>
        <v>617081.85000000009</v>
      </c>
    </row>
    <row r="352" spans="1:9" ht="14.4" x14ac:dyDescent="0.3">
      <c r="A352" s="21" t="s">
        <v>201</v>
      </c>
      <c r="B352" s="16"/>
      <c r="C352" s="17"/>
      <c r="D352" s="17"/>
      <c r="E352" s="28"/>
      <c r="F352" s="28"/>
      <c r="G352" s="28"/>
      <c r="H352" s="28"/>
    </row>
    <row r="353" spans="1:10" ht="14.4" x14ac:dyDescent="0.3">
      <c r="A353" s="21" t="s">
        <v>202</v>
      </c>
      <c r="B353" s="16"/>
      <c r="C353" s="17"/>
      <c r="D353" s="17"/>
      <c r="E353" s="28"/>
      <c r="F353" s="28"/>
      <c r="G353" s="28"/>
      <c r="H353" s="28"/>
    </row>
    <row r="354" spans="1:10" ht="14.4" x14ac:dyDescent="0.3">
      <c r="A354" s="15" t="s">
        <v>250</v>
      </c>
      <c r="B354" s="16" t="s">
        <v>251</v>
      </c>
      <c r="C354" s="30">
        <v>647127</v>
      </c>
      <c r="D354" s="30">
        <v>647127</v>
      </c>
      <c r="E354" s="30">
        <v>647127</v>
      </c>
      <c r="F354" s="30">
        <v>0</v>
      </c>
      <c r="G354" s="30">
        <v>0</v>
      </c>
      <c r="H354" s="30">
        <v>0</v>
      </c>
      <c r="I354" s="30">
        <v>647127</v>
      </c>
    </row>
    <row r="355" spans="1:10" ht="14.4" x14ac:dyDescent="0.3">
      <c r="A355" s="15"/>
      <c r="B355" s="16"/>
      <c r="C355" s="17"/>
      <c r="D355" s="17"/>
      <c r="E355" s="28"/>
      <c r="F355" s="28"/>
      <c r="G355" s="28"/>
      <c r="H355" s="28"/>
    </row>
    <row r="356" spans="1:10" ht="14.4" x14ac:dyDescent="0.3">
      <c r="A356" s="15" t="s">
        <v>264</v>
      </c>
      <c r="B356" s="16" t="s">
        <v>265</v>
      </c>
      <c r="C356" s="23">
        <v>0</v>
      </c>
      <c r="D356" s="23">
        <v>0</v>
      </c>
      <c r="E356" s="23">
        <v>0</v>
      </c>
      <c r="F356" s="23">
        <v>0</v>
      </c>
      <c r="G356" s="23">
        <v>0</v>
      </c>
      <c r="H356" s="23">
        <v>0</v>
      </c>
      <c r="I356" s="23">
        <v>0</v>
      </c>
    </row>
    <row r="357" spans="1:10" ht="14.4" x14ac:dyDescent="0.3">
      <c r="A357" s="15" t="s">
        <v>164</v>
      </c>
      <c r="B357" s="16" t="s">
        <v>203</v>
      </c>
      <c r="C357" s="23">
        <v>4000</v>
      </c>
      <c r="D357" s="23">
        <v>4000</v>
      </c>
      <c r="E357" s="23">
        <v>105.5</v>
      </c>
      <c r="F357" s="23">
        <v>64.17</v>
      </c>
      <c r="G357" s="23">
        <v>24.93</v>
      </c>
      <c r="H357" s="23">
        <v>15.87</v>
      </c>
      <c r="I357" s="23">
        <v>210.47</v>
      </c>
    </row>
    <row r="358" spans="1:10" ht="14.4" x14ac:dyDescent="0.3">
      <c r="A358" s="15" t="s">
        <v>253</v>
      </c>
      <c r="B358" s="16" t="s">
        <v>254</v>
      </c>
      <c r="C358" s="23">
        <v>0</v>
      </c>
      <c r="D358" s="23">
        <v>0</v>
      </c>
      <c r="E358" s="23">
        <v>0</v>
      </c>
      <c r="F358" s="23">
        <v>0</v>
      </c>
      <c r="G358" s="23">
        <v>0</v>
      </c>
      <c r="H358" s="23">
        <v>0</v>
      </c>
      <c r="I358" s="23">
        <v>0</v>
      </c>
    </row>
    <row r="359" spans="1:10" ht="14.4" x14ac:dyDescent="0.3">
      <c r="A359" s="15" t="s">
        <v>204</v>
      </c>
      <c r="B359" s="16" t="s">
        <v>205</v>
      </c>
      <c r="C359" s="23">
        <v>3500</v>
      </c>
      <c r="D359" s="23">
        <v>3500</v>
      </c>
      <c r="E359" s="23">
        <v>0</v>
      </c>
      <c r="F359" s="23"/>
      <c r="G359" s="23">
        <v>0</v>
      </c>
      <c r="H359" s="23">
        <v>3953.57</v>
      </c>
      <c r="I359" s="23">
        <v>3953.57</v>
      </c>
    </row>
    <row r="360" spans="1:10" ht="14.4" x14ac:dyDescent="0.3">
      <c r="A360" s="15"/>
      <c r="B360" s="16"/>
      <c r="C360" s="23"/>
      <c r="D360" s="23"/>
      <c r="E360" s="23"/>
      <c r="F360" s="23"/>
      <c r="G360" s="23"/>
      <c r="H360" s="23"/>
      <c r="I360" s="23"/>
    </row>
    <row r="361" spans="1:10" x14ac:dyDescent="0.4">
      <c r="A361" s="21" t="s">
        <v>308</v>
      </c>
      <c r="B361" s="16"/>
      <c r="C361" s="29">
        <f t="shared" ref="C361:I361" si="44">SUM(C356:C360)</f>
        <v>7500</v>
      </c>
      <c r="D361" s="29">
        <f t="shared" si="44"/>
        <v>7500</v>
      </c>
      <c r="E361" s="25">
        <f t="shared" si="44"/>
        <v>105.5</v>
      </c>
      <c r="F361" s="25">
        <f t="shared" si="44"/>
        <v>64.17</v>
      </c>
      <c r="G361" s="25">
        <f t="shared" si="44"/>
        <v>24.93</v>
      </c>
      <c r="H361" s="25">
        <f>SUM(H356:H360)</f>
        <v>3969.44</v>
      </c>
      <c r="I361" s="25">
        <f t="shared" si="44"/>
        <v>4164.04</v>
      </c>
    </row>
    <row r="362" spans="1:10" ht="14.4" x14ac:dyDescent="0.3">
      <c r="A362" s="21" t="s">
        <v>280</v>
      </c>
      <c r="B362" s="16"/>
      <c r="C362" s="17"/>
      <c r="D362" s="17"/>
      <c r="E362" s="28"/>
      <c r="F362" s="28"/>
      <c r="G362" s="28"/>
      <c r="H362" s="28"/>
      <c r="I362" s="32" t="s">
        <v>350</v>
      </c>
    </row>
    <row r="363" spans="1:10" ht="14.4" x14ac:dyDescent="0.3">
      <c r="A363" s="15"/>
      <c r="B363" s="16"/>
      <c r="C363" s="17"/>
      <c r="D363" s="17"/>
      <c r="E363" s="28"/>
      <c r="F363" s="28"/>
      <c r="G363" s="28"/>
      <c r="H363" s="28"/>
      <c r="I363" s="31">
        <v>44561</v>
      </c>
    </row>
    <row r="364" spans="1:10" x14ac:dyDescent="0.4">
      <c r="A364" s="18" t="s">
        <v>299</v>
      </c>
      <c r="B364" s="16"/>
      <c r="C364" s="30">
        <v>30000</v>
      </c>
      <c r="D364" s="30">
        <v>30000</v>
      </c>
      <c r="E364" s="28"/>
      <c r="F364" s="28"/>
      <c r="G364" s="28"/>
      <c r="H364" s="48">
        <v>128057.53</v>
      </c>
      <c r="I364" s="25">
        <v>184548.17</v>
      </c>
    </row>
    <row r="365" spans="1:10" x14ac:dyDescent="0.4">
      <c r="A365" s="15"/>
      <c r="B365" s="16"/>
      <c r="C365" s="32" t="s">
        <v>319</v>
      </c>
      <c r="D365" s="32" t="s">
        <v>319</v>
      </c>
      <c r="E365" s="28"/>
      <c r="F365" s="28"/>
      <c r="G365" s="28"/>
      <c r="H365" s="32" t="s">
        <v>326</v>
      </c>
      <c r="I365" s="39">
        <v>30000</v>
      </c>
      <c r="J365" t="s">
        <v>365</v>
      </c>
    </row>
    <row r="366" spans="1:10" x14ac:dyDescent="0.4">
      <c r="A366" s="15"/>
      <c r="B366" s="16"/>
      <c r="C366" s="32" t="s">
        <v>321</v>
      </c>
      <c r="D366" s="32" t="s">
        <v>321</v>
      </c>
      <c r="E366" s="28"/>
      <c r="F366" s="28"/>
      <c r="G366" s="28"/>
      <c r="H366" s="31">
        <v>44561</v>
      </c>
      <c r="I366" s="39">
        <v>154548.17000000001</v>
      </c>
      <c r="J366" t="s">
        <v>366</v>
      </c>
    </row>
    <row r="367" spans="1:10" ht="14.4" x14ac:dyDescent="0.3">
      <c r="A367" s="21" t="s">
        <v>207</v>
      </c>
      <c r="B367" s="16"/>
      <c r="C367" s="17"/>
      <c r="D367" s="17"/>
      <c r="E367" s="28"/>
      <c r="F367" s="28"/>
      <c r="G367" s="28"/>
      <c r="H367" s="28"/>
    </row>
    <row r="368" spans="1:10" ht="14.4" x14ac:dyDescent="0.3">
      <c r="A368" s="18"/>
      <c r="B368" s="16"/>
      <c r="C368" s="17"/>
      <c r="D368" s="17"/>
      <c r="E368" s="28"/>
      <c r="F368" s="28"/>
      <c r="G368" s="28"/>
      <c r="H368" s="28"/>
    </row>
    <row r="369" spans="1:9" ht="14.4" x14ac:dyDescent="0.3">
      <c r="A369" s="18" t="s">
        <v>208</v>
      </c>
      <c r="B369" s="16"/>
      <c r="C369" s="17"/>
      <c r="D369" s="17"/>
      <c r="E369" s="28"/>
      <c r="F369" s="28"/>
      <c r="G369" s="28"/>
      <c r="H369" s="28"/>
    </row>
    <row r="370" spans="1:9" ht="14.4" x14ac:dyDescent="0.3">
      <c r="A370" s="15" t="s">
        <v>7</v>
      </c>
      <c r="B370" s="16" t="s">
        <v>209</v>
      </c>
      <c r="C370" s="23">
        <v>192060</v>
      </c>
      <c r="D370" s="23">
        <v>192060</v>
      </c>
      <c r="E370" s="23">
        <v>0</v>
      </c>
      <c r="F370" s="23">
        <v>90972.81</v>
      </c>
      <c r="G370" s="23">
        <v>102856.52</v>
      </c>
      <c r="H370" s="23">
        <v>-66754.53</v>
      </c>
      <c r="I370" s="23">
        <v>127074.8</v>
      </c>
    </row>
    <row r="371" spans="1:9" ht="14.4" x14ac:dyDescent="0.3">
      <c r="A371" s="15" t="s">
        <v>11</v>
      </c>
      <c r="B371" s="16" t="s">
        <v>210</v>
      </c>
      <c r="C371" s="23">
        <v>77900</v>
      </c>
      <c r="D371" s="23">
        <v>77900</v>
      </c>
      <c r="E371" s="23">
        <v>0</v>
      </c>
      <c r="F371" s="23">
        <v>11932</v>
      </c>
      <c r="G371" s="23">
        <v>26189.38</v>
      </c>
      <c r="H371" s="23">
        <v>20045.849999999999</v>
      </c>
      <c r="I371" s="23">
        <v>58167.23</v>
      </c>
    </row>
    <row r="372" spans="1:9" ht="14.4" x14ac:dyDescent="0.3">
      <c r="A372" s="15" t="s">
        <v>140</v>
      </c>
      <c r="B372" s="16" t="s">
        <v>328</v>
      </c>
      <c r="C372" s="23">
        <v>0</v>
      </c>
      <c r="D372" s="23">
        <v>0</v>
      </c>
      <c r="E372" s="23">
        <v>0</v>
      </c>
      <c r="F372" s="23">
        <v>0</v>
      </c>
      <c r="G372" s="23">
        <v>0</v>
      </c>
      <c r="H372" s="23">
        <v>53936.08</v>
      </c>
      <c r="I372" s="23">
        <v>53936.08</v>
      </c>
    </row>
    <row r="373" spans="1:9" ht="14.4" x14ac:dyDescent="0.3">
      <c r="A373" s="15" t="s">
        <v>4</v>
      </c>
      <c r="B373" s="16"/>
      <c r="C373" s="23">
        <f>SUM(C370:C371)</f>
        <v>269960</v>
      </c>
      <c r="D373" s="23">
        <f>SUM(D370:D371)</f>
        <v>269960</v>
      </c>
      <c r="E373" s="23">
        <f>SUM(E370:E371)</f>
        <v>0</v>
      </c>
      <c r="F373" s="23">
        <f>SUM(F370:F372)</f>
        <v>102904.81</v>
      </c>
      <c r="G373" s="23">
        <f>SUM(G370:G372)</f>
        <v>129045.90000000001</v>
      </c>
      <c r="H373" s="23">
        <f>SUM(H370:H372)</f>
        <v>7227.4000000000015</v>
      </c>
      <c r="I373" s="23">
        <f>SUM(I370:I372)</f>
        <v>239178.11</v>
      </c>
    </row>
    <row r="374" spans="1:9" ht="14.4" x14ac:dyDescent="0.3">
      <c r="A374" s="15"/>
      <c r="B374" s="16"/>
      <c r="C374" s="17"/>
      <c r="D374" s="17"/>
      <c r="E374" s="28"/>
      <c r="F374" s="28"/>
      <c r="G374" s="28"/>
      <c r="H374" s="28"/>
    </row>
    <row r="375" spans="1:9" ht="14.4" x14ac:dyDescent="0.3">
      <c r="A375" s="18" t="s">
        <v>211</v>
      </c>
      <c r="B375" s="16"/>
      <c r="C375" s="17"/>
      <c r="D375" s="17"/>
      <c r="E375" s="28"/>
      <c r="F375" s="28"/>
      <c r="G375" s="28"/>
      <c r="H375" s="28"/>
    </row>
    <row r="376" spans="1:9" ht="14.4" x14ac:dyDescent="0.3">
      <c r="A376" s="15" t="s">
        <v>212</v>
      </c>
      <c r="B376" s="16" t="s">
        <v>213</v>
      </c>
      <c r="C376" s="23">
        <v>240000</v>
      </c>
      <c r="D376" s="23">
        <v>394802</v>
      </c>
      <c r="E376" s="23">
        <v>0</v>
      </c>
      <c r="F376" s="23">
        <v>0</v>
      </c>
      <c r="G376" s="23">
        <v>148329.24</v>
      </c>
      <c r="H376" s="23">
        <v>246472.72</v>
      </c>
      <c r="I376" s="23">
        <v>394801.96</v>
      </c>
    </row>
    <row r="377" spans="1:9" ht="14.4" x14ac:dyDescent="0.3">
      <c r="A377" s="15"/>
      <c r="B377" s="16"/>
      <c r="C377" s="17"/>
      <c r="D377" s="17"/>
      <c r="E377" s="28"/>
      <c r="F377" s="28"/>
      <c r="G377" s="28"/>
      <c r="H377" s="28"/>
    </row>
    <row r="378" spans="1:9" ht="14.4" x14ac:dyDescent="0.3">
      <c r="A378" s="18" t="s">
        <v>140</v>
      </c>
      <c r="B378" s="16"/>
      <c r="C378" s="17"/>
      <c r="D378" s="17"/>
      <c r="E378" s="28"/>
      <c r="F378" s="28"/>
      <c r="G378" s="28"/>
      <c r="H378" s="28"/>
    </row>
    <row r="379" spans="1:9" ht="14.4" x14ac:dyDescent="0.3">
      <c r="A379" s="15" t="s">
        <v>141</v>
      </c>
      <c r="B379" s="16" t="s">
        <v>214</v>
      </c>
      <c r="C379" s="23">
        <v>26573</v>
      </c>
      <c r="D379" s="23">
        <v>26573</v>
      </c>
      <c r="E379" s="23">
        <v>0</v>
      </c>
      <c r="F379" s="23">
        <v>0</v>
      </c>
      <c r="G379" s="23">
        <v>0</v>
      </c>
      <c r="H379" s="23">
        <v>25588</v>
      </c>
      <c r="I379" s="23">
        <v>25588</v>
      </c>
    </row>
    <row r="380" spans="1:9" ht="14.4" x14ac:dyDescent="0.3">
      <c r="A380" s="15" t="s">
        <v>143</v>
      </c>
      <c r="B380" s="16" t="s">
        <v>215</v>
      </c>
      <c r="C380" s="23">
        <v>14693</v>
      </c>
      <c r="D380" s="23">
        <v>14516</v>
      </c>
      <c r="E380" s="23">
        <v>0</v>
      </c>
      <c r="F380" s="23">
        <v>6816.82</v>
      </c>
      <c r="G380" s="23">
        <v>7565.68</v>
      </c>
      <c r="H380" s="23">
        <v>0</v>
      </c>
      <c r="I380" s="23">
        <v>14382.5</v>
      </c>
    </row>
    <row r="381" spans="1:9" ht="14.4" x14ac:dyDescent="0.3">
      <c r="A381" s="15" t="s">
        <v>189</v>
      </c>
      <c r="B381" s="16" t="s">
        <v>216</v>
      </c>
      <c r="C381" s="23">
        <v>85000</v>
      </c>
      <c r="D381" s="23">
        <v>85000</v>
      </c>
      <c r="E381" s="23">
        <v>16630.3</v>
      </c>
      <c r="F381" s="23">
        <v>37143.85</v>
      </c>
      <c r="G381" s="23">
        <v>23172.04</v>
      </c>
      <c r="H381" s="23">
        <v>-1934.22</v>
      </c>
      <c r="I381" s="23">
        <v>75011.97</v>
      </c>
    </row>
    <row r="382" spans="1:9" ht="14.4" x14ac:dyDescent="0.3">
      <c r="A382" s="15" t="s">
        <v>191</v>
      </c>
      <c r="B382" s="16" t="s">
        <v>217</v>
      </c>
      <c r="C382" s="23">
        <v>3600</v>
      </c>
      <c r="D382" s="23">
        <v>3777</v>
      </c>
      <c r="E382" s="23">
        <v>0</v>
      </c>
      <c r="F382" s="23">
        <v>1186.69</v>
      </c>
      <c r="G382" s="23">
        <v>1872.51</v>
      </c>
      <c r="H382" s="23">
        <v>716.91</v>
      </c>
      <c r="I382" s="23">
        <v>3776.11</v>
      </c>
    </row>
    <row r="383" spans="1:9" ht="14.4" x14ac:dyDescent="0.3">
      <c r="A383" s="15" t="s">
        <v>4</v>
      </c>
      <c r="B383" s="16"/>
      <c r="C383" s="26">
        <f t="shared" ref="C383:I383" si="45">SUM(C379:C382)</f>
        <v>129866</v>
      </c>
      <c r="D383" s="26">
        <f t="shared" si="45"/>
        <v>129866</v>
      </c>
      <c r="E383" s="23">
        <f t="shared" si="45"/>
        <v>16630.3</v>
      </c>
      <c r="F383" s="23">
        <f t="shared" si="45"/>
        <v>45147.360000000001</v>
      </c>
      <c r="G383" s="23">
        <f t="shared" si="45"/>
        <v>32610.23</v>
      </c>
      <c r="H383" s="23">
        <f>SUM(H379:H382)</f>
        <v>24370.69</v>
      </c>
      <c r="I383" s="23">
        <f t="shared" si="45"/>
        <v>118758.58</v>
      </c>
    </row>
    <row r="384" spans="1:9" ht="14.4" x14ac:dyDescent="0.3">
      <c r="A384" s="15"/>
      <c r="B384" s="16"/>
      <c r="C384" s="17"/>
      <c r="D384" s="17"/>
      <c r="E384" s="28"/>
      <c r="F384" s="28"/>
      <c r="G384" s="28"/>
      <c r="H384" s="28"/>
    </row>
    <row r="385" spans="1:9" x14ac:dyDescent="0.4">
      <c r="A385" s="21" t="s">
        <v>275</v>
      </c>
      <c r="B385" s="16"/>
      <c r="C385" s="25">
        <f>SUM(C373,C376,C383)</f>
        <v>639826</v>
      </c>
      <c r="D385" s="25">
        <f>SUM(D373,D376,D383)</f>
        <v>794628</v>
      </c>
      <c r="E385" s="25">
        <f>SUM(E373,E376,E383)</f>
        <v>16630.3</v>
      </c>
      <c r="F385" s="25">
        <f>SUM(F373,F383)</f>
        <v>148052.16999999998</v>
      </c>
      <c r="G385" s="25">
        <f>SUM(G373,G376,G383)</f>
        <v>309985.37</v>
      </c>
      <c r="H385" s="25">
        <f>SUM(H373,H376,H383)</f>
        <v>278070.81</v>
      </c>
      <c r="I385" s="25">
        <f>SUM(I373,I376,I383)</f>
        <v>752738.65</v>
      </c>
    </row>
    <row r="386" spans="1:9" ht="14.4" x14ac:dyDescent="0.3">
      <c r="A386" s="21" t="s">
        <v>276</v>
      </c>
      <c r="B386" s="16"/>
      <c r="C386" s="17"/>
      <c r="D386" s="17"/>
      <c r="E386" s="28"/>
      <c r="F386" s="28"/>
      <c r="G386" s="28"/>
      <c r="H386" s="28"/>
    </row>
    <row r="387" spans="1:9" ht="14.4" x14ac:dyDescent="0.3">
      <c r="A387" s="15"/>
      <c r="B387" s="16"/>
      <c r="C387" s="17"/>
      <c r="D387" s="17"/>
      <c r="E387" s="28"/>
      <c r="F387" s="28"/>
      <c r="G387" s="28"/>
      <c r="H387" s="28"/>
    </row>
    <row r="388" spans="1:9" ht="14.4" x14ac:dyDescent="0.3">
      <c r="A388" s="21" t="s">
        <v>218</v>
      </c>
      <c r="B388" s="16"/>
      <c r="C388" s="17"/>
      <c r="D388" s="17"/>
      <c r="E388" s="28"/>
      <c r="F388" s="28"/>
      <c r="G388" s="28"/>
      <c r="H388" s="28"/>
    </row>
    <row r="389" spans="1:9" ht="14.4" x14ac:dyDescent="0.3">
      <c r="A389" s="21"/>
      <c r="B389" s="16"/>
      <c r="C389" s="17"/>
      <c r="D389" s="17"/>
      <c r="E389" s="28"/>
      <c r="F389" s="28"/>
      <c r="G389" s="28"/>
      <c r="H389" s="28"/>
    </row>
    <row r="390" spans="1:9" ht="14.4" x14ac:dyDescent="0.3">
      <c r="A390" s="18" t="s">
        <v>202</v>
      </c>
      <c r="B390" s="16"/>
      <c r="C390" s="17"/>
      <c r="D390" s="17"/>
      <c r="E390" s="28"/>
      <c r="F390" s="28"/>
      <c r="G390" s="28"/>
      <c r="H390" s="28"/>
    </row>
    <row r="391" spans="1:9" x14ac:dyDescent="0.4">
      <c r="A391" s="15" t="s">
        <v>250</v>
      </c>
      <c r="B391" s="16" t="s">
        <v>252</v>
      </c>
      <c r="C391" s="25">
        <v>407826</v>
      </c>
      <c r="D391" s="25">
        <v>407826</v>
      </c>
      <c r="E391" s="30">
        <v>407826</v>
      </c>
      <c r="F391" s="30">
        <v>0</v>
      </c>
      <c r="G391" s="30">
        <v>0</v>
      </c>
      <c r="H391" s="30">
        <v>0</v>
      </c>
      <c r="I391" s="30">
        <v>407826</v>
      </c>
    </row>
    <row r="392" spans="1:9" ht="14.4" x14ac:dyDescent="0.3">
      <c r="A392" s="15"/>
      <c r="B392" s="16"/>
      <c r="C392" s="17"/>
      <c r="D392" s="17"/>
      <c r="E392" s="28"/>
      <c r="F392" s="28"/>
      <c r="G392" s="28"/>
      <c r="H392" s="28"/>
    </row>
    <row r="393" spans="1:9" ht="14.4" x14ac:dyDescent="0.3">
      <c r="A393" s="15" t="s">
        <v>164</v>
      </c>
      <c r="B393" s="16" t="s">
        <v>219</v>
      </c>
      <c r="C393" s="23">
        <v>4000</v>
      </c>
      <c r="D393" s="23">
        <v>4000</v>
      </c>
      <c r="E393" s="23">
        <v>37.57</v>
      </c>
      <c r="F393" s="23">
        <v>40.340000000000003</v>
      </c>
      <c r="G393" s="23">
        <v>11.19</v>
      </c>
      <c r="H393" s="23">
        <v>2.0499999999999998</v>
      </c>
      <c r="I393" s="23">
        <v>91.15</v>
      </c>
    </row>
    <row r="394" spans="1:9" ht="14.4" x14ac:dyDescent="0.3">
      <c r="A394" s="15"/>
      <c r="B394" s="16" t="s">
        <v>348</v>
      </c>
      <c r="C394" s="17"/>
      <c r="D394" s="17"/>
      <c r="E394" s="23"/>
      <c r="F394" s="23"/>
      <c r="G394" s="23"/>
      <c r="H394" s="23"/>
      <c r="I394" s="23"/>
    </row>
    <row r="395" spans="1:9" ht="14.4" x14ac:dyDescent="0.3">
      <c r="A395" s="18" t="s">
        <v>172</v>
      </c>
      <c r="B395" s="16"/>
      <c r="C395" s="17"/>
      <c r="D395" s="17"/>
      <c r="E395" s="23"/>
      <c r="F395" s="23"/>
      <c r="G395" s="23"/>
      <c r="H395" s="23"/>
      <c r="I395" s="23"/>
    </row>
    <row r="396" spans="1:9" ht="14.4" x14ac:dyDescent="0.3">
      <c r="A396" s="15" t="s">
        <v>220</v>
      </c>
      <c r="B396" s="16" t="s">
        <v>221</v>
      </c>
      <c r="C396" s="23">
        <v>168000</v>
      </c>
      <c r="D396" s="23">
        <v>322802</v>
      </c>
      <c r="E396" s="23">
        <v>5760.71</v>
      </c>
      <c r="F396" s="23">
        <v>0</v>
      </c>
      <c r="G396" s="23">
        <v>0</v>
      </c>
      <c r="H396" s="23">
        <v>325892.77</v>
      </c>
      <c r="I396" s="23">
        <v>331653.48</v>
      </c>
    </row>
    <row r="397" spans="1:9" ht="14.4" x14ac:dyDescent="0.3">
      <c r="A397" s="15"/>
      <c r="B397" s="16"/>
      <c r="C397" s="17"/>
      <c r="D397" s="17"/>
      <c r="E397" s="23"/>
      <c r="F397" s="23"/>
      <c r="G397" s="23"/>
      <c r="H397" s="23"/>
      <c r="I397" s="23"/>
    </row>
    <row r="398" spans="1:9" x14ac:dyDescent="0.4">
      <c r="A398" s="21" t="s">
        <v>307</v>
      </c>
      <c r="B398" s="16"/>
      <c r="C398" s="29">
        <f t="shared" ref="C398:I398" si="46">SUM(C393:C397)</f>
        <v>172000</v>
      </c>
      <c r="D398" s="29">
        <f t="shared" si="46"/>
        <v>326802</v>
      </c>
      <c r="E398" s="25">
        <f t="shared" si="46"/>
        <v>5798.28</v>
      </c>
      <c r="F398" s="25">
        <f t="shared" si="46"/>
        <v>40.340000000000003</v>
      </c>
      <c r="G398" s="25">
        <f t="shared" si="46"/>
        <v>11.19</v>
      </c>
      <c r="H398" s="25">
        <f>SUM(H393:H397)</f>
        <v>325894.82</v>
      </c>
      <c r="I398" s="25">
        <f t="shared" si="46"/>
        <v>331744.63</v>
      </c>
    </row>
    <row r="399" spans="1:9" ht="14.4" x14ac:dyDescent="0.3">
      <c r="A399" s="15"/>
      <c r="B399" s="16"/>
      <c r="C399" s="17"/>
      <c r="D399" s="17"/>
      <c r="E399" s="28"/>
      <c r="F399" s="28"/>
      <c r="G399" s="28"/>
      <c r="H399" s="28"/>
    </row>
    <row r="400" spans="1:9" ht="16.2" x14ac:dyDescent="0.45">
      <c r="A400" s="21" t="s">
        <v>299</v>
      </c>
      <c r="B400" s="16"/>
      <c r="C400" s="25">
        <v>60000</v>
      </c>
      <c r="D400" s="25">
        <v>60000</v>
      </c>
      <c r="E400" s="28"/>
      <c r="F400" s="28"/>
      <c r="G400" s="28"/>
      <c r="H400" s="46">
        <v>0.64</v>
      </c>
      <c r="I400" s="25">
        <v>112518.1</v>
      </c>
    </row>
    <row r="401" spans="1:12" ht="14.4" x14ac:dyDescent="0.3">
      <c r="A401" s="15"/>
      <c r="B401" s="16"/>
      <c r="C401" s="32" t="s">
        <v>318</v>
      </c>
      <c r="D401" s="32" t="s">
        <v>318</v>
      </c>
      <c r="E401" s="28"/>
      <c r="F401" s="28"/>
      <c r="G401" s="28"/>
      <c r="H401" s="44" t="s">
        <v>326</v>
      </c>
      <c r="I401" s="32" t="s">
        <v>350</v>
      </c>
    </row>
    <row r="402" spans="1:12" ht="14.4" x14ac:dyDescent="0.3">
      <c r="A402" s="15"/>
      <c r="B402" s="16"/>
      <c r="C402" s="32" t="s">
        <v>321</v>
      </c>
      <c r="D402" s="32" t="s">
        <v>321</v>
      </c>
      <c r="E402" s="28"/>
      <c r="F402" s="28"/>
      <c r="G402" s="28"/>
      <c r="H402" s="45">
        <v>44561</v>
      </c>
      <c r="I402" s="31">
        <v>44561</v>
      </c>
    </row>
    <row r="403" spans="1:12" ht="16.2" x14ac:dyDescent="0.45">
      <c r="A403" s="15"/>
      <c r="B403" s="16"/>
      <c r="C403" s="17"/>
      <c r="D403" s="17"/>
      <c r="E403" s="28"/>
      <c r="F403" s="28"/>
      <c r="G403" s="28"/>
      <c r="H403" s="28"/>
      <c r="I403" s="47">
        <v>-60000</v>
      </c>
      <c r="J403" s="17" t="s">
        <v>359</v>
      </c>
      <c r="K403" s="17"/>
      <c r="L403" s="17"/>
    </row>
    <row r="404" spans="1:12" ht="16.2" x14ac:dyDescent="0.45">
      <c r="A404" s="21" t="s">
        <v>283</v>
      </c>
      <c r="B404" s="16"/>
      <c r="C404" s="17"/>
      <c r="D404" s="17"/>
      <c r="E404" s="28"/>
      <c r="F404" s="28"/>
      <c r="G404" s="28"/>
      <c r="H404" s="28"/>
      <c r="I404" s="47">
        <v>52518.1</v>
      </c>
      <c r="J404" s="17" t="s">
        <v>352</v>
      </c>
      <c r="K404" s="17"/>
      <c r="L404" s="17"/>
    </row>
    <row r="405" spans="1:12" ht="14.4" x14ac:dyDescent="0.3">
      <c r="A405" s="21" t="s">
        <v>284</v>
      </c>
      <c r="B405" s="16"/>
      <c r="C405" s="17"/>
      <c r="D405" s="17"/>
      <c r="E405" s="28"/>
      <c r="F405" s="28"/>
      <c r="G405" s="28"/>
      <c r="H405" s="28"/>
    </row>
    <row r="406" spans="1:12" ht="14.4" x14ac:dyDescent="0.3">
      <c r="A406" s="21" t="s">
        <v>309</v>
      </c>
      <c r="B406" s="16"/>
      <c r="C406" s="17"/>
      <c r="D406" s="17"/>
      <c r="E406" s="28"/>
      <c r="F406" s="28"/>
      <c r="G406" s="28"/>
      <c r="H406" s="28"/>
    </row>
    <row r="407" spans="1:12" ht="14.4" x14ac:dyDescent="0.3">
      <c r="A407" s="18" t="s">
        <v>222</v>
      </c>
      <c r="B407" s="16" t="s">
        <v>262</v>
      </c>
      <c r="C407" s="23">
        <v>199390</v>
      </c>
      <c r="D407" s="23">
        <v>199390</v>
      </c>
      <c r="E407" s="34">
        <v>199390</v>
      </c>
      <c r="F407" s="34">
        <v>0</v>
      </c>
      <c r="G407" s="34">
        <v>0</v>
      </c>
      <c r="H407" s="34">
        <v>0</v>
      </c>
      <c r="I407" s="34">
        <v>199390</v>
      </c>
    </row>
    <row r="408" spans="1:12" ht="14.4" x14ac:dyDescent="0.3">
      <c r="A408" s="15" t="s">
        <v>223</v>
      </c>
      <c r="B408" s="16" t="s">
        <v>225</v>
      </c>
      <c r="C408" s="23">
        <v>0</v>
      </c>
      <c r="D408" s="23">
        <v>0</v>
      </c>
      <c r="E408" s="34">
        <v>0</v>
      </c>
      <c r="F408" s="34">
        <v>0</v>
      </c>
      <c r="G408" s="34">
        <v>0</v>
      </c>
      <c r="H408" s="34">
        <v>0</v>
      </c>
      <c r="I408" s="34">
        <v>0</v>
      </c>
    </row>
    <row r="409" spans="1:12" ht="14.4" x14ac:dyDescent="0.3">
      <c r="A409" s="15" t="s">
        <v>4</v>
      </c>
      <c r="B409" s="16"/>
      <c r="C409" s="26">
        <f t="shared" ref="C409:I409" si="47">SUM(C407:C408)</f>
        <v>199390</v>
      </c>
      <c r="D409" s="26">
        <f t="shared" si="47"/>
        <v>199390</v>
      </c>
      <c r="E409" s="34">
        <f t="shared" si="47"/>
        <v>199390</v>
      </c>
      <c r="F409" s="34">
        <f t="shared" si="47"/>
        <v>0</v>
      </c>
      <c r="G409" s="34">
        <f t="shared" si="47"/>
        <v>0</v>
      </c>
      <c r="H409" s="34">
        <f>SUM(H407:H408)</f>
        <v>0</v>
      </c>
      <c r="I409" s="34">
        <f t="shared" si="47"/>
        <v>199390</v>
      </c>
    </row>
    <row r="410" spans="1:12" ht="14.4" x14ac:dyDescent="0.3">
      <c r="A410" s="15"/>
      <c r="B410" s="16"/>
      <c r="C410" s="17"/>
      <c r="D410" s="17"/>
      <c r="E410" s="28"/>
      <c r="F410" s="28"/>
      <c r="G410" s="28"/>
      <c r="H410" s="28"/>
      <c r="I410" s="28"/>
    </row>
    <row r="411" spans="1:12" ht="14.4" x14ac:dyDescent="0.3">
      <c r="A411" s="18" t="s">
        <v>224</v>
      </c>
      <c r="B411" s="16" t="s">
        <v>262</v>
      </c>
      <c r="C411" s="23">
        <v>90250</v>
      </c>
      <c r="D411" s="23">
        <v>90250</v>
      </c>
      <c r="E411" s="23">
        <v>88200</v>
      </c>
      <c r="F411" s="23">
        <v>0</v>
      </c>
      <c r="G411" s="23">
        <v>0</v>
      </c>
      <c r="H411" s="23">
        <v>0</v>
      </c>
      <c r="I411" s="23">
        <v>88200</v>
      </c>
    </row>
    <row r="412" spans="1:12" ht="14.4" x14ac:dyDescent="0.3">
      <c r="A412" s="15" t="s">
        <v>223</v>
      </c>
      <c r="B412" s="16" t="s">
        <v>225</v>
      </c>
      <c r="C412" s="23">
        <v>10600</v>
      </c>
      <c r="D412" s="23">
        <v>10600</v>
      </c>
      <c r="E412" s="23">
        <v>2050</v>
      </c>
      <c r="F412" s="23">
        <v>0</v>
      </c>
      <c r="G412" s="23">
        <v>12000</v>
      </c>
      <c r="H412" s="23">
        <v>0</v>
      </c>
      <c r="I412" s="23">
        <v>14050</v>
      </c>
    </row>
    <row r="413" spans="1:12" ht="14.4" x14ac:dyDescent="0.3">
      <c r="A413" s="15" t="s">
        <v>4</v>
      </c>
      <c r="B413" s="16"/>
      <c r="C413" s="23">
        <f>SUM(C411:C412)</f>
        <v>100850</v>
      </c>
      <c r="D413" s="23">
        <f>SUM(D411:D412)</f>
        <v>100850</v>
      </c>
      <c r="E413" s="23">
        <f>SUM(E411:E412)</f>
        <v>90250</v>
      </c>
      <c r="F413" s="23">
        <v>0</v>
      </c>
      <c r="G413" s="23">
        <f>SUM(G411:G412)</f>
        <v>12000</v>
      </c>
      <c r="H413" s="23">
        <f>SUM(H411:H412)</f>
        <v>0</v>
      </c>
      <c r="I413" s="23">
        <f>SUM(I411:I412)</f>
        <v>102250</v>
      </c>
    </row>
    <row r="414" spans="1:12" ht="14.4" x14ac:dyDescent="0.3">
      <c r="A414" s="15"/>
      <c r="B414" s="16"/>
      <c r="C414" s="17"/>
      <c r="D414" s="17"/>
      <c r="E414" s="28"/>
      <c r="F414" s="41"/>
      <c r="G414" s="28"/>
      <c r="H414" s="28"/>
      <c r="I414" s="28"/>
    </row>
    <row r="415" spans="1:12" ht="14.4" x14ac:dyDescent="0.3">
      <c r="A415" s="18" t="s">
        <v>226</v>
      </c>
      <c r="B415" s="16" t="s">
        <v>262</v>
      </c>
      <c r="C415" s="23">
        <v>239934</v>
      </c>
      <c r="D415" s="23">
        <v>239934</v>
      </c>
      <c r="E415" s="23">
        <v>118942</v>
      </c>
      <c r="F415" s="23">
        <v>0</v>
      </c>
      <c r="G415" s="23">
        <v>118942</v>
      </c>
      <c r="H415" s="23">
        <v>0</v>
      </c>
      <c r="I415" s="23">
        <v>237884</v>
      </c>
    </row>
    <row r="416" spans="1:12" ht="14.4" x14ac:dyDescent="0.3">
      <c r="A416" s="15" t="s">
        <v>223</v>
      </c>
      <c r="B416" s="16" t="s">
        <v>225</v>
      </c>
      <c r="C416" s="23">
        <v>9800</v>
      </c>
      <c r="D416" s="23">
        <v>9800</v>
      </c>
      <c r="E416" s="23">
        <v>2050</v>
      </c>
      <c r="F416" s="23">
        <v>0</v>
      </c>
      <c r="G416" s="23">
        <v>14550</v>
      </c>
      <c r="H416" s="23">
        <v>0</v>
      </c>
      <c r="I416" s="23">
        <v>14100</v>
      </c>
    </row>
    <row r="417" spans="1:9" ht="14.4" x14ac:dyDescent="0.3">
      <c r="A417" s="15" t="s">
        <v>4</v>
      </c>
      <c r="B417" s="16"/>
      <c r="C417" s="23">
        <f>SUM(C415:C416)</f>
        <v>249734</v>
      </c>
      <c r="D417" s="23">
        <f>SUM(D415:D416)</f>
        <v>249734</v>
      </c>
      <c r="E417" s="23">
        <f>SUM(E415:E416)</f>
        <v>120992</v>
      </c>
      <c r="F417" s="23">
        <v>0</v>
      </c>
      <c r="G417" s="23">
        <f>SUM(G415:G416)</f>
        <v>133492</v>
      </c>
      <c r="H417" s="23">
        <f>SUM(H415:H416)</f>
        <v>0</v>
      </c>
      <c r="I417" s="23">
        <f>SUM(I415:I416)</f>
        <v>251984</v>
      </c>
    </row>
    <row r="418" spans="1:9" ht="14.4" x14ac:dyDescent="0.3">
      <c r="A418" s="15"/>
      <c r="B418" s="16"/>
      <c r="C418" s="17"/>
      <c r="D418" s="17"/>
      <c r="E418" s="28"/>
      <c r="F418" s="28"/>
      <c r="G418" s="28"/>
      <c r="H418" s="28"/>
      <c r="I418" s="28"/>
    </row>
    <row r="419" spans="1:9" x14ac:dyDescent="0.4">
      <c r="A419" s="21" t="s">
        <v>285</v>
      </c>
      <c r="B419" s="16" t="s">
        <v>267</v>
      </c>
      <c r="C419" s="29">
        <f>SUM(C409,C413,C417)</f>
        <v>549974</v>
      </c>
      <c r="D419" s="29">
        <f>SUM(D409,D413,D417)</f>
        <v>549974</v>
      </c>
      <c r="E419" s="29">
        <f>SUM(E409,E413,E417)</f>
        <v>410632</v>
      </c>
      <c r="F419" s="29">
        <v>0</v>
      </c>
      <c r="G419" s="29">
        <f>SUM(G409,G413,G417)</f>
        <v>145492</v>
      </c>
      <c r="H419" s="29">
        <f>SUM(H409,H413,H417)</f>
        <v>0</v>
      </c>
      <c r="I419" s="29">
        <f>SUM(I409,I413,I417)</f>
        <v>553624</v>
      </c>
    </row>
    <row r="420" spans="1:9" ht="14.4" x14ac:dyDescent="0.3">
      <c r="A420" s="21"/>
      <c r="B420" s="16"/>
      <c r="C420" s="17"/>
      <c r="D420" s="17"/>
      <c r="E420" s="28"/>
      <c r="F420" s="28"/>
      <c r="G420" s="28"/>
      <c r="H420" s="28"/>
      <c r="I420" s="28"/>
    </row>
    <row r="421" spans="1:9" ht="14.4" x14ac:dyDescent="0.3">
      <c r="A421" s="21" t="s">
        <v>288</v>
      </c>
      <c r="B421" s="16"/>
      <c r="C421" s="17"/>
      <c r="D421" s="17"/>
      <c r="E421" s="28"/>
      <c r="F421" s="28"/>
      <c r="G421" s="28"/>
      <c r="H421" s="28"/>
      <c r="I421" s="28"/>
    </row>
    <row r="422" spans="1:9" x14ac:dyDescent="0.4">
      <c r="A422" s="15" t="s">
        <v>250</v>
      </c>
      <c r="B422" s="16" t="s">
        <v>289</v>
      </c>
      <c r="C422" s="25">
        <v>549974</v>
      </c>
      <c r="D422" s="25">
        <v>549974</v>
      </c>
      <c r="E422" s="25">
        <v>549974</v>
      </c>
      <c r="F422" s="25">
        <v>0</v>
      </c>
      <c r="G422" s="25">
        <v>0</v>
      </c>
      <c r="H422" s="25">
        <v>0</v>
      </c>
      <c r="I422" s="25">
        <v>549974</v>
      </c>
    </row>
    <row r="423" spans="1:9" ht="14.4" x14ac:dyDescent="0.3">
      <c r="A423" s="15"/>
      <c r="B423" s="16"/>
      <c r="C423" s="17"/>
      <c r="D423" s="17"/>
      <c r="E423" s="28"/>
      <c r="F423" s="28"/>
      <c r="G423" s="28"/>
      <c r="H423" s="28"/>
    </row>
    <row r="424" spans="1:9" ht="16.2" x14ac:dyDescent="0.45">
      <c r="A424" s="15" t="s">
        <v>164</v>
      </c>
      <c r="B424" s="16" t="s">
        <v>358</v>
      </c>
      <c r="C424" s="25">
        <v>0</v>
      </c>
      <c r="D424" s="25">
        <v>0</v>
      </c>
      <c r="E424" s="46">
        <v>0</v>
      </c>
      <c r="F424" s="46">
        <v>0</v>
      </c>
      <c r="G424" s="46">
        <v>0</v>
      </c>
      <c r="H424" s="46">
        <v>6</v>
      </c>
      <c r="I424" s="46">
        <v>6</v>
      </c>
    </row>
    <row r="425" spans="1:9" ht="14.4" x14ac:dyDescent="0.3">
      <c r="A425" s="15"/>
      <c r="B425" s="16"/>
      <c r="C425" s="17"/>
      <c r="D425" s="17"/>
      <c r="E425" s="28"/>
      <c r="F425" s="28"/>
      <c r="G425" s="28"/>
      <c r="H425" s="28"/>
    </row>
    <row r="426" spans="1:9" ht="14.4" x14ac:dyDescent="0.3">
      <c r="A426" s="15"/>
      <c r="B426" s="16"/>
      <c r="C426" s="17"/>
      <c r="D426" s="17"/>
      <c r="E426" s="28"/>
      <c r="F426" s="28"/>
      <c r="G426" s="28"/>
      <c r="H426" s="28"/>
    </row>
    <row r="427" spans="1:9" ht="14.4" x14ac:dyDescent="0.3">
      <c r="A427" s="15"/>
      <c r="B427" s="16"/>
      <c r="C427" s="17"/>
      <c r="D427" s="17"/>
      <c r="E427" s="28"/>
      <c r="F427" s="28"/>
      <c r="G427" s="28"/>
      <c r="H427" s="28"/>
    </row>
    <row r="428" spans="1:9" ht="14.4" x14ac:dyDescent="0.3">
      <c r="A428" s="15"/>
      <c r="B428" s="16"/>
      <c r="C428" s="17"/>
      <c r="D428" s="17"/>
      <c r="E428" s="28"/>
      <c r="F428" s="28"/>
      <c r="G428" s="28"/>
      <c r="H428" s="28"/>
    </row>
    <row r="429" spans="1:9" ht="14.4" x14ac:dyDescent="0.3">
      <c r="A429" s="15"/>
      <c r="B429" s="16"/>
      <c r="C429" s="17"/>
      <c r="D429" s="17"/>
      <c r="E429" s="28"/>
      <c r="F429" s="28"/>
      <c r="G429" s="28"/>
      <c r="H429" s="28"/>
    </row>
    <row r="430" spans="1:9" ht="14.4" x14ac:dyDescent="0.3">
      <c r="A430" s="15"/>
      <c r="B430" s="16"/>
      <c r="C430" s="17"/>
      <c r="D430" s="17"/>
      <c r="E430" s="28"/>
      <c r="F430" s="28"/>
      <c r="G430" s="28"/>
      <c r="H430" s="28"/>
    </row>
    <row r="431" spans="1:9" ht="14.4" x14ac:dyDescent="0.3">
      <c r="A431" s="15"/>
      <c r="B431" s="16"/>
      <c r="C431" s="17"/>
      <c r="D431" s="17"/>
      <c r="E431" s="28"/>
      <c r="F431" s="28"/>
      <c r="G431" s="28"/>
      <c r="H431" s="28"/>
    </row>
    <row r="432" spans="1:9" ht="14.4" x14ac:dyDescent="0.3">
      <c r="A432" s="15"/>
      <c r="B432" s="16"/>
      <c r="C432" s="17"/>
      <c r="D432" s="17"/>
      <c r="E432" s="28"/>
      <c r="F432" s="28"/>
      <c r="G432" s="28"/>
      <c r="H432" s="28"/>
    </row>
    <row r="433" spans="1:9" ht="14.4" x14ac:dyDescent="0.3">
      <c r="A433" s="15"/>
      <c r="B433" s="16"/>
      <c r="C433" s="17"/>
      <c r="D433" s="17"/>
      <c r="E433" s="28"/>
      <c r="F433" s="28"/>
      <c r="G433" s="28"/>
      <c r="H433" s="28"/>
    </row>
    <row r="434" spans="1:9" ht="14.4" x14ac:dyDescent="0.3">
      <c r="A434" s="15"/>
      <c r="B434" s="16"/>
      <c r="C434" s="17"/>
      <c r="D434" s="17"/>
      <c r="E434" s="17"/>
      <c r="F434" s="17"/>
      <c r="G434" s="17"/>
      <c r="H434" s="17"/>
      <c r="I434" s="35"/>
    </row>
    <row r="435" spans="1:9" ht="14.4" x14ac:dyDescent="0.3">
      <c r="A435" s="15"/>
      <c r="B435" s="16"/>
      <c r="C435" s="17"/>
      <c r="D435" s="17"/>
      <c r="E435" s="17"/>
      <c r="F435" s="17"/>
      <c r="G435" s="17"/>
      <c r="H435" s="17"/>
      <c r="I435" s="35"/>
    </row>
    <row r="436" spans="1:9" ht="14.4" x14ac:dyDescent="0.3">
      <c r="A436" s="15"/>
      <c r="B436" s="16"/>
      <c r="C436" s="17"/>
      <c r="D436" s="17"/>
      <c r="E436" s="17"/>
      <c r="F436" s="17"/>
      <c r="G436" s="17"/>
      <c r="H436" s="17"/>
      <c r="I436" s="35"/>
    </row>
    <row r="437" spans="1:9" ht="14.4" x14ac:dyDescent="0.3">
      <c r="A437" s="15"/>
      <c r="B437" s="16"/>
      <c r="C437" s="17"/>
      <c r="D437" s="17"/>
      <c r="E437" s="17"/>
      <c r="F437" s="17"/>
      <c r="G437" s="17"/>
      <c r="H437" s="17"/>
      <c r="I437" s="35"/>
    </row>
    <row r="438" spans="1:9" ht="14.4" x14ac:dyDescent="0.3">
      <c r="A438" s="15"/>
      <c r="B438" s="16"/>
      <c r="C438" s="17"/>
      <c r="D438" s="17"/>
      <c r="E438" s="17"/>
      <c r="F438" s="17"/>
      <c r="G438" s="17"/>
      <c r="H438" s="17"/>
      <c r="I438" s="35"/>
    </row>
    <row r="439" spans="1:9" ht="14.4" x14ac:dyDescent="0.3">
      <c r="A439" s="21" t="s">
        <v>287</v>
      </c>
      <c r="B439" s="16"/>
      <c r="C439" s="17"/>
      <c r="D439" s="17"/>
      <c r="E439" s="17"/>
      <c r="F439" s="17"/>
      <c r="G439" s="17"/>
      <c r="H439" s="17"/>
      <c r="I439" s="35"/>
    </row>
    <row r="440" spans="1:9" ht="14.4" x14ac:dyDescent="0.3">
      <c r="A440" s="21" t="s">
        <v>286</v>
      </c>
      <c r="B440" s="16"/>
      <c r="C440" s="17"/>
      <c r="D440" s="17"/>
      <c r="E440" s="17"/>
      <c r="F440" s="17"/>
      <c r="G440" s="17"/>
      <c r="H440" s="17"/>
      <c r="I440" s="35"/>
    </row>
    <row r="441" spans="1:9" ht="14.4" x14ac:dyDescent="0.3">
      <c r="A441" s="21"/>
      <c r="B441" s="16"/>
      <c r="C441" s="17"/>
      <c r="D441" s="17"/>
      <c r="E441" s="17"/>
      <c r="F441" s="17"/>
      <c r="G441" s="17"/>
      <c r="H441" s="17"/>
      <c r="I441" s="35"/>
    </row>
    <row r="442" spans="1:9" ht="14.4" x14ac:dyDescent="0.3">
      <c r="A442" s="18" t="s">
        <v>227</v>
      </c>
      <c r="B442" s="16"/>
      <c r="C442" s="17"/>
      <c r="D442" s="17"/>
      <c r="E442" s="17"/>
      <c r="F442" s="17"/>
      <c r="G442" s="17"/>
      <c r="H442" s="17"/>
      <c r="I442" s="35"/>
    </row>
    <row r="443" spans="1:9" ht="14.4" x14ac:dyDescent="0.3">
      <c r="A443" s="15" t="s">
        <v>7</v>
      </c>
      <c r="B443" s="16" t="s">
        <v>228</v>
      </c>
      <c r="C443" s="23">
        <v>31012</v>
      </c>
      <c r="D443" s="23">
        <v>30969</v>
      </c>
      <c r="E443" s="23">
        <v>1385.24</v>
      </c>
      <c r="F443" s="23">
        <v>1500</v>
      </c>
      <c r="G443" s="23">
        <v>9016.75</v>
      </c>
      <c r="H443" s="23">
        <v>394.92</v>
      </c>
      <c r="I443" s="23">
        <v>12296.91</v>
      </c>
    </row>
    <row r="444" spans="1:9" ht="14.4" x14ac:dyDescent="0.3">
      <c r="A444" s="15" t="s">
        <v>9</v>
      </c>
      <c r="B444" s="16" t="s">
        <v>229</v>
      </c>
      <c r="C444" s="23">
        <v>0</v>
      </c>
      <c r="D444" s="23">
        <v>0</v>
      </c>
      <c r="E444" s="23">
        <v>0</v>
      </c>
      <c r="F444" s="23">
        <v>0</v>
      </c>
      <c r="G444" s="23">
        <v>0</v>
      </c>
      <c r="H444" s="23">
        <v>0</v>
      </c>
      <c r="I444" s="23">
        <v>0</v>
      </c>
    </row>
    <row r="445" spans="1:9" ht="14.4" x14ac:dyDescent="0.3">
      <c r="A445" s="15" t="s">
        <v>11</v>
      </c>
      <c r="B445" s="16" t="s">
        <v>230</v>
      </c>
      <c r="C445" s="23">
        <v>85000</v>
      </c>
      <c r="D445" s="23">
        <v>85000</v>
      </c>
      <c r="E445" s="23">
        <v>49060</v>
      </c>
      <c r="F445" s="23">
        <v>370</v>
      </c>
      <c r="G445" s="23">
        <v>3310.79</v>
      </c>
      <c r="H445" s="23">
        <v>5131.58</v>
      </c>
      <c r="I445" s="23">
        <v>57872.37</v>
      </c>
    </row>
    <row r="446" spans="1:9" ht="14.4" x14ac:dyDescent="0.3">
      <c r="A446" s="15" t="s">
        <v>140</v>
      </c>
      <c r="B446" s="16" t="s">
        <v>325</v>
      </c>
      <c r="C446" s="23">
        <v>0</v>
      </c>
      <c r="D446" s="23">
        <v>0</v>
      </c>
      <c r="E446" s="23">
        <v>114.76</v>
      </c>
      <c r="F446" s="23">
        <v>0</v>
      </c>
      <c r="G446" s="23">
        <v>0</v>
      </c>
      <c r="H446" s="23">
        <v>1105.08</v>
      </c>
      <c r="I446" s="23">
        <v>1219.8399999999999</v>
      </c>
    </row>
    <row r="447" spans="1:9" ht="14.4" x14ac:dyDescent="0.3">
      <c r="A447" s="15" t="s">
        <v>4</v>
      </c>
      <c r="B447" s="16"/>
      <c r="C447" s="23">
        <f t="shared" ref="C447:I447" si="48">SUM(C443:C446)</f>
        <v>116012</v>
      </c>
      <c r="D447" s="23">
        <f t="shared" si="48"/>
        <v>115969</v>
      </c>
      <c r="E447" s="23">
        <f t="shared" si="48"/>
        <v>50560</v>
      </c>
      <c r="F447" s="23">
        <f t="shared" si="48"/>
        <v>1870</v>
      </c>
      <c r="G447" s="23">
        <f t="shared" si="48"/>
        <v>12327.54</v>
      </c>
      <c r="H447" s="23">
        <f>SUM(H443:H446)</f>
        <v>6631.58</v>
      </c>
      <c r="I447" s="23">
        <f t="shared" si="48"/>
        <v>71389.119999999995</v>
      </c>
    </row>
    <row r="448" spans="1:9" ht="14.4" x14ac:dyDescent="0.3">
      <c r="A448" s="15"/>
      <c r="B448" s="16"/>
      <c r="C448" s="17"/>
      <c r="D448" s="17"/>
      <c r="E448" s="17"/>
      <c r="F448" s="17"/>
      <c r="G448" s="17"/>
      <c r="H448" s="17"/>
      <c r="I448" s="17"/>
    </row>
    <row r="449" spans="1:9" ht="14.4" x14ac:dyDescent="0.3">
      <c r="A449" s="18" t="s">
        <v>140</v>
      </c>
      <c r="B449" s="16"/>
      <c r="C449" s="17"/>
      <c r="D449" s="17"/>
      <c r="E449" s="17"/>
      <c r="F449" s="17"/>
      <c r="G449" s="17"/>
      <c r="H449" s="17"/>
      <c r="I449" s="17"/>
    </row>
    <row r="450" spans="1:9" ht="14.4" x14ac:dyDescent="0.3">
      <c r="A450" s="15" t="s">
        <v>141</v>
      </c>
      <c r="B450" s="16" t="s">
        <v>231</v>
      </c>
      <c r="C450" s="23">
        <v>1028</v>
      </c>
      <c r="D450" s="23">
        <v>1071</v>
      </c>
      <c r="E450" s="23">
        <v>0</v>
      </c>
      <c r="F450" s="23">
        <v>0</v>
      </c>
      <c r="G450" s="23">
        <v>0</v>
      </c>
      <c r="H450" s="23">
        <v>1071</v>
      </c>
      <c r="I450" s="23">
        <v>1071</v>
      </c>
    </row>
    <row r="451" spans="1:9" ht="14.4" x14ac:dyDescent="0.3">
      <c r="A451" s="15" t="s">
        <v>143</v>
      </c>
      <c r="B451" s="16" t="s">
        <v>232</v>
      </c>
      <c r="C451" s="23">
        <v>2373</v>
      </c>
      <c r="D451" s="23">
        <v>2373</v>
      </c>
      <c r="E451" s="23">
        <v>114.76</v>
      </c>
      <c r="F451" s="23">
        <v>114.74</v>
      </c>
      <c r="G451" s="23">
        <v>689.79</v>
      </c>
      <c r="H451" s="23">
        <v>114.75</v>
      </c>
      <c r="I451" s="23">
        <v>1034.04</v>
      </c>
    </row>
    <row r="452" spans="1:9" ht="14.4" x14ac:dyDescent="0.3">
      <c r="A452" s="15" t="s">
        <v>233</v>
      </c>
      <c r="B452" s="16" t="s">
        <v>234</v>
      </c>
      <c r="C452" s="23">
        <v>0</v>
      </c>
      <c r="D452" s="23">
        <v>0</v>
      </c>
      <c r="E452" s="23">
        <v>0</v>
      </c>
      <c r="F452" s="23">
        <v>0</v>
      </c>
      <c r="G452" s="23">
        <v>0</v>
      </c>
      <c r="H452" s="23">
        <v>0</v>
      </c>
      <c r="I452" s="23">
        <v>0</v>
      </c>
    </row>
    <row r="453" spans="1:9" ht="14.4" x14ac:dyDescent="0.3">
      <c r="A453" s="15" t="s">
        <v>4</v>
      </c>
      <c r="B453" s="16"/>
      <c r="C453" s="23">
        <f t="shared" ref="C453:I453" si="49">SUM(C450:C452)</f>
        <v>3401</v>
      </c>
      <c r="D453" s="23">
        <f t="shared" si="49"/>
        <v>3444</v>
      </c>
      <c r="E453" s="23">
        <f t="shared" si="49"/>
        <v>114.76</v>
      </c>
      <c r="F453" s="23">
        <f t="shared" si="49"/>
        <v>114.74</v>
      </c>
      <c r="G453" s="23">
        <f t="shared" si="49"/>
        <v>689.79</v>
      </c>
      <c r="H453" s="23">
        <f>SUM(H450:H452)</f>
        <v>1185.75</v>
      </c>
      <c r="I453" s="23">
        <f t="shared" si="49"/>
        <v>2105.04</v>
      </c>
    </row>
    <row r="454" spans="1:9" ht="14.4" x14ac:dyDescent="0.3">
      <c r="A454" s="15"/>
      <c r="B454" s="16"/>
      <c r="C454" s="17"/>
      <c r="D454" s="17"/>
      <c r="E454" s="17"/>
      <c r="F454" s="17"/>
      <c r="G454" s="17"/>
      <c r="H454" s="17"/>
      <c r="I454" s="17"/>
    </row>
    <row r="455" spans="1:9" ht="14.4" x14ac:dyDescent="0.3">
      <c r="A455" s="18" t="s">
        <v>149</v>
      </c>
      <c r="B455" s="16"/>
      <c r="C455" s="17"/>
      <c r="D455" s="17"/>
      <c r="E455" s="17"/>
      <c r="F455" s="17"/>
      <c r="G455" s="17"/>
      <c r="H455" s="17"/>
      <c r="I455" s="17"/>
    </row>
    <row r="456" spans="1:9" ht="14.4" x14ac:dyDescent="0.3">
      <c r="A456" s="15" t="s">
        <v>268</v>
      </c>
      <c r="B456" s="16" t="s">
        <v>269</v>
      </c>
      <c r="C456" s="23">
        <v>60000</v>
      </c>
      <c r="D456" s="23">
        <v>60000</v>
      </c>
      <c r="E456" s="23">
        <v>0</v>
      </c>
      <c r="F456" s="23">
        <v>0</v>
      </c>
      <c r="G456" s="23">
        <v>60000</v>
      </c>
      <c r="H456" s="23">
        <v>0</v>
      </c>
      <c r="I456" s="23">
        <v>60000</v>
      </c>
    </row>
    <row r="457" spans="1:9" ht="14.4" x14ac:dyDescent="0.3">
      <c r="A457" s="15" t="s">
        <v>4</v>
      </c>
      <c r="B457" s="16"/>
      <c r="C457" s="26">
        <f>SUM(C456)</f>
        <v>60000</v>
      </c>
      <c r="D457" s="26">
        <f>SUM(D456)</f>
        <v>60000</v>
      </c>
      <c r="E457" s="23">
        <f>SUM(E456)</f>
        <v>0</v>
      </c>
      <c r="F457" s="23">
        <v>0</v>
      </c>
      <c r="G457" s="23">
        <f>SUM(G456)</f>
        <v>60000</v>
      </c>
      <c r="H457" s="23">
        <f>SUM(H456)</f>
        <v>0</v>
      </c>
      <c r="I457" s="23">
        <f>SUM(I456)</f>
        <v>60000</v>
      </c>
    </row>
    <row r="458" spans="1:9" ht="14.4" x14ac:dyDescent="0.3">
      <c r="A458" s="15"/>
      <c r="B458" s="16"/>
      <c r="C458" s="17"/>
      <c r="D458" s="17"/>
      <c r="E458" s="17"/>
      <c r="F458" s="17"/>
      <c r="G458" s="17"/>
      <c r="H458" s="17"/>
      <c r="I458" s="17"/>
    </row>
    <row r="459" spans="1:9" ht="14.4" x14ac:dyDescent="0.3">
      <c r="A459" s="18" t="s">
        <v>151</v>
      </c>
      <c r="B459" s="16"/>
      <c r="C459" s="17"/>
      <c r="D459" s="17"/>
      <c r="E459" s="17"/>
      <c r="F459" s="17"/>
      <c r="G459" s="17"/>
      <c r="H459" s="17"/>
      <c r="I459" s="17"/>
    </row>
    <row r="460" spans="1:9" ht="14.4" x14ac:dyDescent="0.3">
      <c r="A460" s="15" t="s">
        <v>268</v>
      </c>
      <c r="B460" s="16" t="s">
        <v>270</v>
      </c>
      <c r="C460" s="23">
        <v>44232</v>
      </c>
      <c r="D460" s="23">
        <v>44232</v>
      </c>
      <c r="E460" s="23">
        <v>22115.63</v>
      </c>
      <c r="F460" s="23">
        <v>0</v>
      </c>
      <c r="G460" s="23">
        <v>22115.63</v>
      </c>
      <c r="H460" s="23">
        <v>0</v>
      </c>
      <c r="I460" s="23">
        <v>44231.26</v>
      </c>
    </row>
    <row r="461" spans="1:9" ht="14.4" x14ac:dyDescent="0.3">
      <c r="A461" s="15" t="s">
        <v>4</v>
      </c>
      <c r="B461" s="16"/>
      <c r="C461" s="26">
        <f>SUM(C460)</f>
        <v>44232</v>
      </c>
      <c r="D461" s="26">
        <f>SUM(D460)</f>
        <v>44232</v>
      </c>
      <c r="E461" s="23">
        <f>SUM(E460)</f>
        <v>22115.63</v>
      </c>
      <c r="F461" s="23">
        <v>0</v>
      </c>
      <c r="G461" s="23">
        <f>SUM(G460)</f>
        <v>22115.63</v>
      </c>
      <c r="H461" s="23">
        <f>SUM(H460)</f>
        <v>0</v>
      </c>
      <c r="I461" s="23">
        <f>SUM(I460)</f>
        <v>44231.26</v>
      </c>
    </row>
    <row r="462" spans="1:9" ht="14.4" x14ac:dyDescent="0.3">
      <c r="A462" s="15"/>
      <c r="B462" s="16"/>
      <c r="C462" s="17"/>
      <c r="D462" s="17"/>
      <c r="E462" s="17"/>
      <c r="F462" s="17"/>
      <c r="G462" s="17"/>
      <c r="H462" s="17"/>
      <c r="I462" s="17"/>
    </row>
    <row r="463" spans="1:9" x14ac:dyDescent="0.4">
      <c r="A463" s="21" t="s">
        <v>272</v>
      </c>
      <c r="B463" s="16"/>
      <c r="C463" s="29">
        <f>SUM(C447,C453,C457,C461)</f>
        <v>223645</v>
      </c>
      <c r="D463" s="29">
        <f>SUM(D447,D453,D457,D461)</f>
        <v>223645</v>
      </c>
      <c r="E463" s="29">
        <f>SUM(E447,E453,E457,E461)</f>
        <v>72790.39</v>
      </c>
      <c r="F463" s="29">
        <f>SUM(F447,F453,F457,F461)</f>
        <v>1984.74</v>
      </c>
      <c r="G463" s="29">
        <v>95132.96</v>
      </c>
      <c r="H463" s="29">
        <f>SUM(K449,H447,H453,H457,H461)</f>
        <v>7817.33</v>
      </c>
      <c r="I463" s="29">
        <f>SUM(I447,I453,I457,I461)</f>
        <v>177725.41999999998</v>
      </c>
    </row>
    <row r="464" spans="1:9" ht="14.4" x14ac:dyDescent="0.3">
      <c r="A464" s="21" t="s">
        <v>273</v>
      </c>
      <c r="B464" s="16"/>
      <c r="C464" s="17"/>
      <c r="D464" s="17"/>
      <c r="E464" s="17"/>
      <c r="F464" s="17"/>
      <c r="G464" s="17"/>
      <c r="H464" s="17"/>
      <c r="I464" s="35"/>
    </row>
    <row r="465" spans="1:13" ht="14.4" x14ac:dyDescent="0.3">
      <c r="A465" s="18"/>
      <c r="B465" s="16"/>
      <c r="C465" s="17"/>
      <c r="D465" s="17"/>
      <c r="E465" s="17"/>
      <c r="F465" s="17"/>
      <c r="G465" s="17"/>
      <c r="H465" s="17"/>
      <c r="I465" s="35"/>
    </row>
    <row r="466" spans="1:13" ht="14.4" x14ac:dyDescent="0.3">
      <c r="A466" s="21" t="s">
        <v>310</v>
      </c>
      <c r="B466" s="16"/>
      <c r="C466" s="17"/>
      <c r="D466" s="17"/>
      <c r="E466" s="17"/>
      <c r="F466" s="17"/>
      <c r="G466" s="17"/>
      <c r="H466" s="17"/>
      <c r="I466" s="35"/>
    </row>
    <row r="467" spans="1:13" ht="14.4" x14ac:dyDescent="0.3">
      <c r="A467" s="21"/>
      <c r="B467" s="16"/>
      <c r="C467" s="17"/>
      <c r="D467" s="17"/>
      <c r="E467" s="17"/>
      <c r="F467" s="17"/>
      <c r="G467" s="17"/>
      <c r="H467" s="17"/>
      <c r="I467" s="35"/>
    </row>
    <row r="468" spans="1:13" ht="14.4" x14ac:dyDescent="0.3">
      <c r="A468" s="15" t="s">
        <v>250</v>
      </c>
      <c r="B468" s="16" t="s">
        <v>255</v>
      </c>
      <c r="C468" s="30">
        <v>187145</v>
      </c>
      <c r="D468" s="30">
        <v>187145</v>
      </c>
      <c r="E468" s="30">
        <v>187145</v>
      </c>
      <c r="F468" s="30">
        <v>0</v>
      </c>
      <c r="G468" s="30">
        <v>187145</v>
      </c>
      <c r="H468" s="30">
        <v>0</v>
      </c>
      <c r="I468" s="30">
        <v>187145</v>
      </c>
    </row>
    <row r="469" spans="1:13" ht="14.4" x14ac:dyDescent="0.3">
      <c r="A469" s="15"/>
      <c r="B469" s="16"/>
      <c r="C469" s="17"/>
      <c r="D469" s="17"/>
      <c r="E469" s="17"/>
      <c r="F469" s="17"/>
      <c r="G469" s="17"/>
      <c r="H469" s="17"/>
      <c r="I469" s="35"/>
    </row>
    <row r="470" spans="1:13" ht="14.4" x14ac:dyDescent="0.3">
      <c r="A470" s="15" t="s">
        <v>164</v>
      </c>
      <c r="B470" s="16" t="s">
        <v>235</v>
      </c>
      <c r="C470" s="23">
        <v>1500</v>
      </c>
      <c r="D470" s="23">
        <v>1500</v>
      </c>
      <c r="E470" s="23">
        <v>27.64</v>
      </c>
      <c r="F470" s="23">
        <v>22.06</v>
      </c>
      <c r="G470" s="23">
        <v>8.61</v>
      </c>
      <c r="H470" s="23">
        <v>8.33</v>
      </c>
      <c r="I470" s="23">
        <v>66.64</v>
      </c>
    </row>
    <row r="471" spans="1:13" ht="14.4" x14ac:dyDescent="0.3">
      <c r="A471" s="15" t="s">
        <v>236</v>
      </c>
      <c r="B471" s="16" t="s">
        <v>237</v>
      </c>
      <c r="C471" s="23">
        <v>0</v>
      </c>
      <c r="D471" s="23">
        <v>0</v>
      </c>
      <c r="E471" s="23">
        <v>0</v>
      </c>
      <c r="F471" s="23">
        <v>0</v>
      </c>
      <c r="G471" s="23">
        <v>0</v>
      </c>
      <c r="H471" s="23">
        <v>0</v>
      </c>
      <c r="I471" s="23">
        <v>0</v>
      </c>
    </row>
    <row r="472" spans="1:13" x14ac:dyDescent="0.4">
      <c r="A472" s="15" t="s">
        <v>4</v>
      </c>
      <c r="B472" s="16"/>
      <c r="C472" s="25">
        <f t="shared" ref="C472:I472" si="50">SUM(C470:C471)</f>
        <v>1500</v>
      </c>
      <c r="D472" s="25">
        <f t="shared" si="50"/>
        <v>1500</v>
      </c>
      <c r="E472" s="25">
        <f t="shared" si="50"/>
        <v>27.64</v>
      </c>
      <c r="F472" s="25">
        <f t="shared" si="50"/>
        <v>22.06</v>
      </c>
      <c r="G472" s="25">
        <f t="shared" si="50"/>
        <v>8.61</v>
      </c>
      <c r="H472" s="25">
        <f>SUM(H470:H471)</f>
        <v>8.33</v>
      </c>
      <c r="I472" s="25">
        <f t="shared" si="50"/>
        <v>66.64</v>
      </c>
      <c r="M472" s="27"/>
    </row>
    <row r="473" spans="1:13" ht="14.4" x14ac:dyDescent="0.3">
      <c r="A473" s="15"/>
      <c r="B473" s="16"/>
      <c r="C473" s="17"/>
      <c r="D473" s="17"/>
      <c r="E473" s="17"/>
      <c r="F473" s="17"/>
      <c r="G473" s="17"/>
      <c r="H473" s="17"/>
      <c r="I473" s="17"/>
    </row>
    <row r="474" spans="1:13" x14ac:dyDescent="0.4">
      <c r="A474" s="18" t="s">
        <v>299</v>
      </c>
      <c r="B474" s="16"/>
      <c r="C474" s="30">
        <v>35000</v>
      </c>
      <c r="D474" s="30">
        <v>35000</v>
      </c>
      <c r="E474" s="17"/>
      <c r="F474" s="17"/>
      <c r="G474" s="17"/>
      <c r="H474" s="39">
        <v>109289.49</v>
      </c>
      <c r="I474" s="39">
        <v>108512.43</v>
      </c>
    </row>
    <row r="475" spans="1:13" ht="14.4" x14ac:dyDescent="0.3">
      <c r="A475" s="15"/>
      <c r="B475" s="15"/>
      <c r="C475" s="31" t="s">
        <v>319</v>
      </c>
      <c r="D475" s="31" t="s">
        <v>318</v>
      </c>
      <c r="E475" s="17"/>
      <c r="F475" s="17"/>
      <c r="G475" s="17"/>
      <c r="H475" s="38" t="s">
        <v>326</v>
      </c>
      <c r="I475" s="38" t="s">
        <v>350</v>
      </c>
    </row>
    <row r="476" spans="1:13" ht="14.4" x14ac:dyDescent="0.3">
      <c r="A476" s="6"/>
      <c r="B476" s="6"/>
      <c r="C476" s="32" t="s">
        <v>321</v>
      </c>
      <c r="D476" s="32" t="s">
        <v>321</v>
      </c>
      <c r="E476" s="35"/>
      <c r="F476" s="35"/>
      <c r="G476" s="35"/>
      <c r="H476" s="42">
        <v>44561</v>
      </c>
      <c r="I476" s="31">
        <v>44561</v>
      </c>
    </row>
    <row r="477" spans="1:13" ht="21" x14ac:dyDescent="0.4">
      <c r="A477" s="14"/>
      <c r="B477" s="14"/>
      <c r="E477" s="35"/>
      <c r="F477" s="35"/>
      <c r="G477" s="35"/>
      <c r="H477" s="35"/>
      <c r="I477" s="43">
        <v>-30000</v>
      </c>
      <c r="J477" s="17" t="s">
        <v>351</v>
      </c>
    </row>
    <row r="478" spans="1:13" ht="21" x14ac:dyDescent="0.4">
      <c r="A478" s="14"/>
      <c r="B478" s="14"/>
      <c r="E478" s="35"/>
      <c r="F478" s="35"/>
      <c r="G478" s="35"/>
      <c r="H478" s="35"/>
      <c r="I478" s="25">
        <v>78512.429999999993</v>
      </c>
      <c r="J478" s="17" t="s">
        <v>352</v>
      </c>
    </row>
    <row r="479" spans="1:13" ht="20.399999999999999" x14ac:dyDescent="0.35">
      <c r="A479" s="14"/>
      <c r="B479" s="14"/>
      <c r="E479" s="35"/>
      <c r="F479" s="35"/>
      <c r="G479" s="35"/>
      <c r="H479" s="35"/>
      <c r="I479" s="36"/>
    </row>
    <row r="480" spans="1:13" ht="20.399999999999999" x14ac:dyDescent="0.35">
      <c r="A480" s="14"/>
      <c r="B480" s="14"/>
      <c r="E480" s="35"/>
      <c r="F480" s="35"/>
      <c r="G480" s="35"/>
      <c r="H480" s="35"/>
      <c r="I480" s="35"/>
    </row>
    <row r="481" spans="1:9" ht="20.399999999999999" x14ac:dyDescent="0.35">
      <c r="A481" s="14"/>
      <c r="B481" s="14"/>
      <c r="E481" s="35"/>
      <c r="F481" s="35"/>
      <c r="G481" s="35"/>
      <c r="H481" s="35"/>
      <c r="I481" s="35"/>
    </row>
    <row r="482" spans="1:9" ht="20.399999999999999" x14ac:dyDescent="0.35">
      <c r="A482" s="14"/>
      <c r="B482" s="14"/>
      <c r="E482" s="35"/>
      <c r="F482" s="35"/>
      <c r="G482" s="35"/>
      <c r="H482" s="35"/>
      <c r="I482" s="35"/>
    </row>
    <row r="483" spans="1:9" ht="20.399999999999999" x14ac:dyDescent="0.35">
      <c r="A483" s="14"/>
      <c r="B483" s="14"/>
      <c r="E483" s="35"/>
      <c r="F483" s="35"/>
      <c r="G483" s="35"/>
      <c r="H483" s="35"/>
      <c r="I483" s="35"/>
    </row>
    <row r="484" spans="1:9" ht="20.399999999999999" x14ac:dyDescent="0.35">
      <c r="A484" s="14"/>
      <c r="B484" s="14"/>
      <c r="E484" s="35"/>
      <c r="F484" s="35"/>
      <c r="G484" s="35"/>
      <c r="H484" s="35"/>
      <c r="I484" s="35"/>
    </row>
    <row r="485" spans="1:9" ht="20.399999999999999" x14ac:dyDescent="0.35">
      <c r="A485" s="14"/>
      <c r="B485" s="14"/>
      <c r="E485" s="35"/>
      <c r="F485" s="35"/>
      <c r="G485" s="35"/>
      <c r="H485" s="35"/>
      <c r="I485" s="35"/>
    </row>
    <row r="486" spans="1:9" ht="20.399999999999999" x14ac:dyDescent="0.35">
      <c r="A486" s="14"/>
      <c r="B486" s="14"/>
      <c r="E486" s="35"/>
      <c r="F486" s="35"/>
      <c r="G486" s="35"/>
      <c r="H486" s="35"/>
      <c r="I486" s="35"/>
    </row>
    <row r="487" spans="1:9" ht="20.399999999999999" x14ac:dyDescent="0.35">
      <c r="A487" s="14"/>
      <c r="B487" s="14"/>
      <c r="E487" s="35"/>
      <c r="F487" s="35"/>
      <c r="G487" s="35"/>
      <c r="H487" s="35"/>
      <c r="I487" s="35"/>
    </row>
    <row r="488" spans="1:9" ht="20.399999999999999" x14ac:dyDescent="0.35">
      <c r="A488" s="14"/>
      <c r="B488" s="14"/>
      <c r="E488" s="35"/>
      <c r="F488" s="35"/>
      <c r="G488" s="35"/>
      <c r="H488" s="35"/>
      <c r="I488" s="35"/>
    </row>
    <row r="489" spans="1:9" ht="20.399999999999999" x14ac:dyDescent="0.35">
      <c r="A489" s="14"/>
      <c r="B489" s="14"/>
      <c r="E489" s="35"/>
      <c r="F489" s="35"/>
      <c r="G489" s="35"/>
      <c r="H489" s="35"/>
      <c r="I489" s="35"/>
    </row>
    <row r="490" spans="1:9" ht="20.399999999999999" x14ac:dyDescent="0.35">
      <c r="A490" s="14"/>
      <c r="B490" s="14"/>
      <c r="E490" s="35"/>
      <c r="F490" s="35"/>
      <c r="G490" s="35"/>
      <c r="H490" s="35"/>
      <c r="I490" s="35"/>
    </row>
    <row r="491" spans="1:9" ht="20.399999999999999" x14ac:dyDescent="0.35">
      <c r="A491" s="14"/>
      <c r="B491" s="14"/>
      <c r="E491" s="35"/>
      <c r="F491" s="35"/>
      <c r="G491" s="35"/>
      <c r="H491" s="35"/>
      <c r="I491" s="35"/>
    </row>
    <row r="492" spans="1:9" x14ac:dyDescent="0.3">
      <c r="E492" s="35"/>
      <c r="F492" s="35"/>
      <c r="G492" s="35"/>
      <c r="H492" s="35"/>
      <c r="I492" s="35"/>
    </row>
    <row r="493" spans="1:9" x14ac:dyDescent="0.3">
      <c r="E493" s="35"/>
      <c r="F493" s="35"/>
      <c r="G493" s="35"/>
      <c r="H493" s="35"/>
      <c r="I493" s="35"/>
    </row>
  </sheetData>
  <pageMargins left="0.45" right="0.45" top="0.75" bottom="0.75" header="0.3" footer="0.3"/>
  <pageSetup scale="83" orientation="landscape" r:id="rId1"/>
  <headerFooter>
    <oddHeader>&amp;C&amp;14
3/31/2022</oddHeader>
    <oddFooter>&amp;C&amp;P</oddFooter>
  </headerFooter>
  <rowBreaks count="12" manualBreakCount="12">
    <brk id="71" max="11" man="1"/>
    <brk id="104" max="11" man="1"/>
    <brk id="136" max="11" man="1"/>
    <brk id="172" max="11" man="1"/>
    <brk id="203" max="11" man="1"/>
    <brk id="234" max="11" man="1"/>
    <brk id="268" max="11" man="1"/>
    <brk id="301" max="11" man="1"/>
    <brk id="337" max="11" man="1"/>
    <brk id="374" max="11" man="1"/>
    <brk id="403" max="11" man="1"/>
    <brk id="43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zoomScaleNormal="100" workbookViewId="0">
      <selection sqref="A1:F41"/>
    </sheetView>
  </sheetViews>
  <sheetFormatPr defaultRowHeight="14.4" x14ac:dyDescent="0.3"/>
  <cols>
    <col min="1" max="1" width="38.44140625" style="3" bestFit="1" customWidth="1"/>
    <col min="2" max="2" width="22.6640625" style="3" bestFit="1" customWidth="1"/>
    <col min="3" max="3" width="21.109375" style="3" bestFit="1" customWidth="1"/>
    <col min="4" max="4" width="24.44140625" style="3" bestFit="1" customWidth="1"/>
    <col min="5" max="5" width="19.5546875" style="3" bestFit="1" customWidth="1"/>
  </cols>
  <sheetData>
    <row r="1" spans="1:5" x14ac:dyDescent="0.3">
      <c r="A1" s="2"/>
      <c r="B1" s="6"/>
      <c r="C1" s="6"/>
      <c r="D1" s="6"/>
      <c r="E1" s="6"/>
    </row>
    <row r="2" spans="1:5" x14ac:dyDescent="0.3">
      <c r="B2" s="6"/>
      <c r="C2" s="6"/>
      <c r="D2" s="6"/>
      <c r="E2" s="6"/>
    </row>
    <row r="3" spans="1:5" x14ac:dyDescent="0.3">
      <c r="A3" s="2"/>
      <c r="B3" s="7"/>
      <c r="C3" s="7"/>
      <c r="D3" s="7"/>
      <c r="E3" s="7"/>
    </row>
    <row r="4" spans="1:5" x14ac:dyDescent="0.3">
      <c r="B4" s="7"/>
      <c r="C4" s="7"/>
      <c r="D4" s="7"/>
      <c r="E4" s="7"/>
    </row>
    <row r="5" spans="1:5" x14ac:dyDescent="0.3">
      <c r="B5" s="7"/>
      <c r="C5" s="7"/>
      <c r="D5" s="7"/>
      <c r="E5" s="7"/>
    </row>
    <row r="6" spans="1:5" x14ac:dyDescent="0.3">
      <c r="B6" s="6"/>
      <c r="C6" s="6"/>
      <c r="D6" s="6"/>
      <c r="E6" s="6"/>
    </row>
    <row r="7" spans="1:5" x14ac:dyDescent="0.3">
      <c r="A7" s="2"/>
      <c r="B7" s="5"/>
      <c r="C7" s="5"/>
      <c r="D7" s="5"/>
      <c r="E7" s="5"/>
    </row>
    <row r="8" spans="1:5" x14ac:dyDescent="0.3">
      <c r="A8" s="2"/>
      <c r="B8" s="6"/>
      <c r="C8" s="6"/>
      <c r="D8" s="6"/>
      <c r="E8" s="5"/>
    </row>
    <row r="9" spans="1:5" x14ac:dyDescent="0.3">
      <c r="A9" s="2"/>
      <c r="B9" s="6"/>
      <c r="C9" s="6"/>
      <c r="D9" s="6"/>
      <c r="E9" s="5"/>
    </row>
    <row r="10" spans="1:5" x14ac:dyDescent="0.3">
      <c r="A10" s="2"/>
      <c r="B10" s="5"/>
      <c r="C10" s="5"/>
      <c r="D10" s="5"/>
      <c r="E10" s="5"/>
    </row>
    <row r="11" spans="1:5" x14ac:dyDescent="0.3">
      <c r="A11" s="2"/>
      <c r="B11" s="5"/>
      <c r="C11" s="5"/>
      <c r="D11" s="5"/>
      <c r="E11" s="5"/>
    </row>
    <row r="12" spans="1:5" x14ac:dyDescent="0.3">
      <c r="A12" s="2"/>
      <c r="B12" s="5"/>
      <c r="C12" s="5"/>
      <c r="D12" s="5"/>
      <c r="E12" s="5"/>
    </row>
    <row r="13" spans="1:5" x14ac:dyDescent="0.3">
      <c r="A13" s="2"/>
      <c r="B13" s="5"/>
      <c r="C13" s="5"/>
      <c r="D13" s="5"/>
      <c r="E13" s="5"/>
    </row>
    <row r="14" spans="1:5" x14ac:dyDescent="0.3">
      <c r="A14" s="2"/>
      <c r="B14" s="5"/>
      <c r="C14" s="5"/>
      <c r="D14" s="5"/>
      <c r="E14" s="5"/>
    </row>
    <row r="15" spans="1:5" x14ac:dyDescent="0.3">
      <c r="A15" s="2"/>
      <c r="B15" s="5"/>
      <c r="C15" s="5"/>
      <c r="D15" s="5"/>
      <c r="E15" s="5"/>
    </row>
    <row r="16" spans="1:5" x14ac:dyDescent="0.3">
      <c r="A16" s="2"/>
      <c r="B16" s="5"/>
      <c r="C16" s="5"/>
      <c r="D16" s="5"/>
      <c r="E16" s="5"/>
    </row>
    <row r="17" spans="1:5" x14ac:dyDescent="0.3">
      <c r="A17" s="2"/>
      <c r="B17" s="5"/>
      <c r="C17" s="5"/>
      <c r="D17" s="5"/>
      <c r="E17" s="5"/>
    </row>
    <row r="18" spans="1:5" x14ac:dyDescent="0.3">
      <c r="A18" s="2"/>
      <c r="B18" s="5"/>
      <c r="C18" s="5"/>
      <c r="D18" s="5"/>
      <c r="E18" s="5"/>
    </row>
    <row r="19" spans="1:5" x14ac:dyDescent="0.3">
      <c r="A19" s="2"/>
      <c r="B19" s="5"/>
      <c r="C19" s="5"/>
      <c r="D19" s="5"/>
      <c r="E19" s="5"/>
    </row>
    <row r="20" spans="1:5" x14ac:dyDescent="0.3">
      <c r="A20" s="2"/>
      <c r="B20" s="5"/>
      <c r="C20" s="5"/>
      <c r="D20" s="5"/>
      <c r="E20" s="5"/>
    </row>
    <row r="21" spans="1:5" x14ac:dyDescent="0.3">
      <c r="A21" s="2"/>
      <c r="B21" s="5"/>
      <c r="C21" s="5"/>
      <c r="D21" s="5"/>
      <c r="E21" s="5"/>
    </row>
    <row r="22" spans="1:5" x14ac:dyDescent="0.3">
      <c r="A22" s="2"/>
      <c r="B22" s="5"/>
      <c r="C22" s="5"/>
      <c r="D22" s="5"/>
      <c r="E22" s="5"/>
    </row>
    <row r="23" spans="1:5" x14ac:dyDescent="0.3">
      <c r="A23" s="2"/>
      <c r="B23" s="5"/>
      <c r="C23" s="5"/>
      <c r="D23" s="5"/>
      <c r="E23" s="5"/>
    </row>
    <row r="24" spans="1:5" x14ac:dyDescent="0.3">
      <c r="A24" s="2"/>
      <c r="B24" s="5"/>
      <c r="C24" s="5"/>
      <c r="D24" s="5"/>
      <c r="E24" s="5"/>
    </row>
    <row r="25" spans="1:5" x14ac:dyDescent="0.3">
      <c r="A25" s="2"/>
      <c r="B25" s="5"/>
      <c r="C25" s="5"/>
      <c r="D25" s="5"/>
      <c r="E25" s="5"/>
    </row>
    <row r="26" spans="1:5" x14ac:dyDescent="0.3">
      <c r="A26" s="2"/>
      <c r="B26" s="5"/>
      <c r="C26" s="5"/>
      <c r="D26" s="5"/>
      <c r="E26" s="5"/>
    </row>
    <row r="27" spans="1:5" x14ac:dyDescent="0.3">
      <c r="A27" s="2"/>
      <c r="B27" s="5"/>
      <c r="C27" s="5"/>
      <c r="D27" s="5"/>
      <c r="E27" s="5"/>
    </row>
    <row r="28" spans="1:5" x14ac:dyDescent="0.3">
      <c r="A28" s="2"/>
      <c r="B28" s="5"/>
      <c r="C28" s="5"/>
      <c r="D28" s="5"/>
      <c r="E28" s="5"/>
    </row>
    <row r="29" spans="1:5" x14ac:dyDescent="0.3">
      <c r="A29" s="2"/>
      <c r="B29" s="5"/>
      <c r="C29" s="5"/>
      <c r="D29" s="5"/>
      <c r="E29" s="5"/>
    </row>
    <row r="30" spans="1:5" x14ac:dyDescent="0.3">
      <c r="A30" s="2"/>
      <c r="B30" s="5"/>
      <c r="C30" s="5"/>
      <c r="D30" s="5"/>
      <c r="E30" s="5"/>
    </row>
    <row r="31" spans="1:5" x14ac:dyDescent="0.3">
      <c r="A31" s="2"/>
      <c r="B31" s="5"/>
      <c r="C31" s="5"/>
      <c r="D31" s="5"/>
      <c r="E31" s="5"/>
    </row>
    <row r="32" spans="1:5" x14ac:dyDescent="0.3">
      <c r="A32" s="2"/>
      <c r="B32" s="5"/>
      <c r="C32" s="5"/>
      <c r="D32" s="5"/>
      <c r="E32" s="5"/>
    </row>
    <row r="33" spans="1:5" x14ac:dyDescent="0.3">
      <c r="A33" s="2"/>
      <c r="B33" s="5"/>
      <c r="C33" s="6"/>
      <c r="D33" s="5"/>
      <c r="E33" s="6"/>
    </row>
    <row r="34" spans="1:5" x14ac:dyDescent="0.3">
      <c r="A34" s="4"/>
      <c r="B34" s="4"/>
      <c r="C34" s="4"/>
      <c r="D34" s="4"/>
      <c r="E34" s="8"/>
    </row>
    <row r="35" spans="1:5" x14ac:dyDescent="0.3">
      <c r="B35" s="6"/>
      <c r="C35" s="6"/>
      <c r="D35" s="6"/>
      <c r="E35" s="6"/>
    </row>
    <row r="36" spans="1:5" x14ac:dyDescent="0.3">
      <c r="A36" s="5"/>
      <c r="B36" s="9"/>
      <c r="C36" s="5"/>
      <c r="D36" s="6"/>
      <c r="E36" s="10"/>
    </row>
    <row r="37" spans="1:5" x14ac:dyDescent="0.3">
      <c r="A37" s="5"/>
      <c r="B37" s="6"/>
      <c r="C37" s="5"/>
      <c r="D37" s="6"/>
      <c r="E37" s="6"/>
    </row>
    <row r="38" spans="1:5" x14ac:dyDescent="0.3">
      <c r="A38" s="6"/>
      <c r="B38" s="6"/>
      <c r="C38" s="6"/>
      <c r="D38" s="6"/>
      <c r="E38" s="11"/>
    </row>
    <row r="39" spans="1:5" x14ac:dyDescent="0.3">
      <c r="A39" s="6"/>
      <c r="B39" s="6"/>
      <c r="C39" s="10"/>
      <c r="D39" s="6"/>
      <c r="E39" s="6"/>
    </row>
    <row r="40" spans="1:5" x14ac:dyDescent="0.3">
      <c r="A40" s="6"/>
      <c r="B40" s="10"/>
      <c r="C40" s="6"/>
      <c r="D40" s="6"/>
      <c r="E40" s="6"/>
    </row>
    <row r="41" spans="1:5" x14ac:dyDescent="0.3">
      <c r="A41" s="6"/>
      <c r="B41" s="6"/>
      <c r="C41" s="6"/>
      <c r="D41" s="6"/>
      <c r="E41" s="6"/>
    </row>
    <row r="42" spans="1:5" x14ac:dyDescent="0.3">
      <c r="A42" s="6"/>
      <c r="B42" s="6"/>
      <c r="C42" s="10"/>
      <c r="D42" s="10"/>
      <c r="E42" s="12"/>
    </row>
    <row r="43" spans="1:5" x14ac:dyDescent="0.3">
      <c r="A43" s="4"/>
      <c r="B43" s="6"/>
      <c r="C43" s="6"/>
      <c r="D43" s="2"/>
      <c r="E43" s="6"/>
    </row>
    <row r="44" spans="1:5" x14ac:dyDescent="0.3">
      <c r="A44" s="4"/>
      <c r="B44" s="6"/>
      <c r="C44" s="13"/>
      <c r="D44" s="6"/>
      <c r="E44" s="6"/>
    </row>
    <row r="45" spans="1:5" x14ac:dyDescent="0.3">
      <c r="B45" s="6"/>
      <c r="C45" s="6"/>
      <c r="D45" s="6"/>
      <c r="E45" s="6"/>
    </row>
    <row r="46" spans="1:5" x14ac:dyDescent="0.3">
      <c r="B46" s="6"/>
      <c r="C46" s="6"/>
      <c r="D46" s="6"/>
      <c r="E46" s="6"/>
    </row>
    <row r="47" spans="1:5" x14ac:dyDescent="0.3">
      <c r="B47" s="6"/>
      <c r="C47" s="6"/>
      <c r="D47" s="6"/>
      <c r="E47" s="6"/>
    </row>
  </sheetData>
  <pageMargins left="0.7" right="0.7" top="0.75" bottom="0.75" header="0.3" footer="0.3"/>
  <pageSetup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2017 Budget</vt:lpstr>
      <vt:lpstr>Sheet1</vt:lpstr>
      <vt:lpstr>Sheet2</vt:lpstr>
      <vt:lpstr>'2017 Budget'!Print_Area</vt:lpstr>
      <vt:lpstr>'2017 Budget'!Print_Titles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Darlene</dc:creator>
  <cp:lastModifiedBy>hadenno</cp:lastModifiedBy>
  <cp:lastPrinted>2022-03-31T12:34:22Z</cp:lastPrinted>
  <dcterms:created xsi:type="dcterms:W3CDTF">2014-08-22T19:07:55Z</dcterms:created>
  <dcterms:modified xsi:type="dcterms:W3CDTF">2022-03-31T12:34:56Z</dcterms:modified>
</cp:coreProperties>
</file>